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 activeTab="2"/>
  </bookViews>
  <sheets>
    <sheet name="DOBRA" sheetId="1" r:id="rId1"/>
    <sheet name="USLUGE" sheetId="2" r:id="rId2"/>
    <sheet name="RADOVI" sheetId="3" r:id="rId3"/>
  </sheets>
  <calcPr calcId="125725"/>
</workbook>
</file>

<file path=xl/calcChain.xml><?xml version="1.0" encoding="utf-8"?>
<calcChain xmlns="http://schemas.openxmlformats.org/spreadsheetml/2006/main">
  <c r="E56" i="2"/>
  <c r="E51" l="1"/>
  <c r="D15" i="1"/>
  <c r="D37"/>
  <c r="D3" i="3" l="1"/>
  <c r="C1" s="1"/>
  <c r="D3" i="2" l="1"/>
  <c r="E37"/>
  <c r="E56" i="1" l="1"/>
  <c r="E37"/>
  <c r="E54"/>
  <c r="E33" i="2"/>
  <c r="E25"/>
  <c r="E19"/>
  <c r="E13"/>
  <c r="E11"/>
  <c r="E50" i="1"/>
  <c r="E48"/>
  <c r="E46"/>
  <c r="E9"/>
  <c r="D15" i="2"/>
  <c r="E15" s="1"/>
  <c r="C1" l="1"/>
  <c r="D33" i="1"/>
  <c r="E33" s="1"/>
  <c r="D41"/>
  <c r="E41" s="1"/>
  <c r="E15"/>
  <c r="E3" i="2" l="1"/>
  <c r="E3" i="3"/>
  <c r="D11" i="1"/>
  <c r="C7" l="1"/>
  <c r="C6" s="1"/>
</calcChain>
</file>

<file path=xl/sharedStrings.xml><?xml version="1.0" encoding="utf-8"?>
<sst xmlns="http://schemas.openxmlformats.org/spreadsheetml/2006/main" count="383" uniqueCount="127">
  <si>
    <t>Р.Б.</t>
  </si>
  <si>
    <t>Врста предмета</t>
  </si>
  <si>
    <t>Предмет јавне набавке</t>
  </si>
  <si>
    <t>Оквирно време покретања</t>
  </si>
  <si>
    <t>CPV</t>
  </si>
  <si>
    <t>1.</t>
  </si>
  <si>
    <t>Добра</t>
  </si>
  <si>
    <t>Гориво (дизел, бензин, ТНГ)</t>
  </si>
  <si>
    <t>2.</t>
  </si>
  <si>
    <t>Грађевински материјал и припадајући производи</t>
  </si>
  <si>
    <t>Партија 2 - камен</t>
  </si>
  <si>
    <t>Партија 1 - Грађевински материјал</t>
  </si>
  <si>
    <t>3.</t>
  </si>
  <si>
    <t>Резервни делови и опрема за возила</t>
  </si>
  <si>
    <t>4.</t>
  </si>
  <si>
    <t>Храна за псе</t>
  </si>
  <si>
    <t>П1. Тестенине</t>
  </si>
  <si>
    <t>П2. Стари хлеб</t>
  </si>
  <si>
    <t>5.</t>
  </si>
  <si>
    <t>Канте и контејнери</t>
  </si>
  <si>
    <t>П1. Канте и контејнери - субвенције</t>
  </si>
  <si>
    <t>Наручилац</t>
  </si>
  <si>
    <t>ЈКП "Чистоћа" Жабаљ</t>
  </si>
  <si>
    <t>Година плана</t>
  </si>
  <si>
    <t>Верзија плана</t>
  </si>
  <si>
    <t>Датум усвајања</t>
  </si>
  <si>
    <t>Врста поступка</t>
  </si>
  <si>
    <t>Начин финансирања:</t>
  </si>
  <si>
    <t>Поцењена  вредност</t>
  </si>
  <si>
    <t>УКУПНО:</t>
  </si>
  <si>
    <t>сопствена средства</t>
  </si>
  <si>
    <t>Заштитна опрема</t>
  </si>
  <si>
    <t>П1. Радна одећа</t>
  </si>
  <si>
    <t>П2. Радна обућа</t>
  </si>
  <si>
    <t>П3. Заштитне рукавице</t>
  </si>
  <si>
    <t>6.</t>
  </si>
  <si>
    <t>7.</t>
  </si>
  <si>
    <t>Рачунарска опрема</t>
  </si>
  <si>
    <t>8.</t>
  </si>
  <si>
    <t>Радови</t>
  </si>
  <si>
    <t>ДОБРА УКУПНО:</t>
  </si>
  <si>
    <t>Поцењена  вредност без ПДВ-А</t>
  </si>
  <si>
    <t>Набавка аутомобила</t>
  </si>
  <si>
    <t>Услуге поправке и одржавање возила</t>
  </si>
  <si>
    <t>П2. Теретна возила - цистерне за изношење отпадних вода</t>
  </si>
  <si>
    <t>П3. Хидрауличарске и пнеуматске услуге</t>
  </si>
  <si>
    <t>П4. Вулканизерске услуге</t>
  </si>
  <si>
    <t>П5. Аутоелектричарске услуге</t>
  </si>
  <si>
    <t>П6. Теретна возила - аутосмећари</t>
  </si>
  <si>
    <t>Припрема, савијање и дељење рачуна</t>
  </si>
  <si>
    <t>Баштованске услуге</t>
  </si>
  <si>
    <t>Услуге</t>
  </si>
  <si>
    <t>Уступање људских ресурса - комунални радници</t>
  </si>
  <si>
    <t>Одржавање машина и алата за паркове</t>
  </si>
  <si>
    <t>Израда пројектно техничке-документације</t>
  </si>
  <si>
    <t>Грађевински радови</t>
  </si>
  <si>
    <t>П13. Аутосмећар Mercedes Benz- 950 Axsor 1824</t>
  </si>
  <si>
    <t>П14. Аутосмећар MercedesAtego</t>
  </si>
  <si>
    <t>Материјал за саобраћајне знакове</t>
  </si>
  <si>
    <t>буџет општине Жабаљ</t>
  </si>
  <si>
    <t xml:space="preserve">П1. сопствена средства; П1 буџет општине Жабаљ </t>
  </si>
  <si>
    <t xml:space="preserve">Уступање људских ресурса </t>
  </si>
  <si>
    <t>Уступање људских ресурса - радови на депонији</t>
  </si>
  <si>
    <t>Одржавање мобилијара, дечијих игралишта и аутобуских стајалишта</t>
  </si>
  <si>
    <t>Одржавање јавне расвете</t>
  </si>
  <si>
    <t>Одржавање семафора</t>
  </si>
  <si>
    <t>Вертикална сигнализација - знакови</t>
  </si>
  <si>
    <t>Служба за чишћење снега</t>
  </si>
  <si>
    <t>Орезивање дрвореда</t>
  </si>
  <si>
    <t>Чишћење депоније</t>
  </si>
  <si>
    <t>Одвоз угинулих животиња</t>
  </si>
  <si>
    <t>Радови комбинованом машином</t>
  </si>
  <si>
    <t>Радови по решењу инспекције</t>
  </si>
  <si>
    <t>сопствена средства и средства из буџета општине Жабаљ</t>
  </si>
  <si>
    <t>Отворени поступак</t>
  </si>
  <si>
    <t>IV квартал</t>
  </si>
  <si>
    <t>I  квартал</t>
  </si>
  <si>
    <t>III квартал</t>
  </si>
  <si>
    <t>I квартал</t>
  </si>
  <si>
    <t>II квартал</t>
  </si>
  <si>
    <t>Сандра Ђурић</t>
  </si>
  <si>
    <t>Председник Надзорног одбора</t>
  </si>
  <si>
    <t>Камион кипер</t>
  </si>
  <si>
    <t>Израда пројектно техничке-документације за пијаце</t>
  </si>
  <si>
    <t>буџет општине Жабаљ и сопствена средства</t>
  </si>
  <si>
    <t>Резервни делови за косачице и тримере</t>
  </si>
  <si>
    <t>Услуге кошења</t>
  </si>
  <si>
    <t>Браварске услуге</t>
  </si>
  <si>
    <t>Транспортне услуе</t>
  </si>
  <si>
    <t>П1. Ман - TGM 18.290 4X2 LL - нови</t>
  </si>
  <si>
    <t>П2. Ман - ME 18.280 MLLC - стари</t>
  </si>
  <si>
    <t>П3. Iveco Eurocargo ML 190EL25/P</t>
  </si>
  <si>
    <t>П4. Лада Нива</t>
  </si>
  <si>
    <t>П5. Фиат добло</t>
  </si>
  <si>
    <t>П6. Рено сеник</t>
  </si>
  <si>
    <t>П7. Фиат панда</t>
  </si>
  <si>
    <t>П8. Застава флорида</t>
  </si>
  <si>
    <t>П9. Ford transit 350E</t>
  </si>
  <si>
    <t>П10. VW Golf</t>
  </si>
  <si>
    <t>П12. Пнеуматици</t>
  </si>
  <si>
    <t>П15. Остали прибор за возила</t>
  </si>
  <si>
    <t>П11. Цитроен берлинго</t>
  </si>
  <si>
    <t>П1 - сопствена ссредства; П2 - буџет општине Жабаљ</t>
  </si>
  <si>
    <t>Буџет општине Жабаљ</t>
  </si>
  <si>
    <t>Одржавање путева - крпљење рупа</t>
  </si>
  <si>
    <t>Одржавање атмосфереке канализације</t>
  </si>
  <si>
    <t>Мобилијар за паркове</t>
  </si>
  <si>
    <t>Машине и алати за одржавање паркова</t>
  </si>
  <si>
    <t>конто</t>
  </si>
  <si>
    <t>09000000</t>
  </si>
  <si>
    <t>51293000  51251000</t>
  </si>
  <si>
    <t>5130000 5131000</t>
  </si>
  <si>
    <t>Поцењена  вредност са ПДВ-ом</t>
  </si>
  <si>
    <t>53995630</t>
  </si>
  <si>
    <t>Партија 2 - Изливање и одржавање стаза  53219200</t>
  </si>
  <si>
    <t>53218100</t>
  </si>
  <si>
    <t>Одржавање и најам рачунарског програма</t>
  </si>
  <si>
    <t>П2. Канте и контејнери - сопствена средства</t>
  </si>
  <si>
    <t>сопствена средства и буџет општине Жабаљ</t>
  </si>
  <si>
    <t>Наспиање и равнање неасфалтираних улица</t>
  </si>
  <si>
    <t>УКУПНО РАДОВИ:</t>
  </si>
  <si>
    <t>УКУПНО УСЛУГЕ:</t>
  </si>
  <si>
    <t>Уређење парка у Жабља</t>
  </si>
  <si>
    <t>Партија 1 - Радови на пословним објектима 53212000</t>
  </si>
  <si>
    <t>Чишћење дивље депоније у Чуругу</t>
  </si>
  <si>
    <t>ТРЕЋА ИЗМЕНА - ПЛАН ЈАВНИХ НАБАВКИ ЗА 2022. ГОДИНУ</t>
  </si>
  <si>
    <t>10.06.2022. усвојио НО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</si>
</sst>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1"/>
      <name val="Times New Roman"/>
      <family val="1"/>
    </font>
    <font>
      <sz val="11"/>
      <color rgb="FFFF3399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sz val="11"/>
      <color rgb="FFFF3399"/>
      <name val="Times New Roman"/>
      <family val="1"/>
    </font>
    <font>
      <sz val="11"/>
      <name val="Times New Roman"/>
      <family val="1"/>
    </font>
    <font>
      <sz val="11"/>
      <color rgb="FF00B0F0"/>
      <name val="Calibri"/>
      <family val="2"/>
      <charset val="238"/>
      <scheme val="minor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4" fontId="1" fillId="0" borderId="0" xfId="0" applyNumberFormat="1" applyFont="1"/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Fill="1"/>
    <xf numFmtId="0" fontId="2" fillId="3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" fontId="2" fillId="0" borderId="4" xfId="0" applyNumberFormat="1" applyFont="1" applyBorder="1"/>
    <xf numFmtId="0" fontId="2" fillId="0" borderId="4" xfId="0" applyFont="1" applyBorder="1"/>
    <xf numFmtId="0" fontId="2" fillId="0" borderId="13" xfId="0" applyFont="1" applyBorder="1"/>
    <xf numFmtId="4" fontId="2" fillId="2" borderId="6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2" fillId="2" borderId="6" xfId="0" applyFont="1" applyFill="1" applyBorder="1"/>
    <xf numFmtId="4" fontId="2" fillId="2" borderId="6" xfId="0" applyNumberFormat="1" applyFont="1" applyFill="1" applyBorder="1"/>
    <xf numFmtId="0" fontId="2" fillId="2" borderId="15" xfId="0" applyFont="1" applyFill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0" xfId="0" applyFont="1"/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6" fillId="0" borderId="0" xfId="0" applyFont="1"/>
    <xf numFmtId="0" fontId="2" fillId="0" borderId="13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30" xfId="0" applyFont="1" applyBorder="1" applyAlignment="1">
      <alignment horizontal="center"/>
    </xf>
    <xf numFmtId="4" fontId="2" fillId="0" borderId="22" xfId="0" applyNumberFormat="1" applyFont="1" applyBorder="1" applyAlignment="1">
      <alignment vertical="center"/>
    </xf>
    <xf numFmtId="4" fontId="2" fillId="2" borderId="6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" fillId="2" borderId="15" xfId="0" applyFont="1" applyFill="1" applyBorder="1" applyAlignment="1">
      <alignment vertical="center"/>
    </xf>
    <xf numFmtId="0" fontId="6" fillId="0" borderId="37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right" vertical="center"/>
    </xf>
    <xf numFmtId="4" fontId="9" fillId="0" borderId="4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4" fontId="10" fillId="2" borderId="6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4" fontId="10" fillId="0" borderId="4" xfId="0" applyNumberFormat="1" applyFont="1" applyBorder="1"/>
    <xf numFmtId="0" fontId="10" fillId="0" borderId="13" xfId="0" applyFont="1" applyBorder="1"/>
    <xf numFmtId="4" fontId="11" fillId="2" borderId="6" xfId="0" applyNumberFormat="1" applyFont="1" applyFill="1" applyBorder="1" applyAlignment="1">
      <alignment vertical="center"/>
    </xf>
    <xf numFmtId="4" fontId="10" fillId="2" borderId="6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/>
    </xf>
    <xf numFmtId="0" fontId="2" fillId="3" borderId="2" xfId="0" applyFont="1" applyFill="1" applyBorder="1"/>
    <xf numFmtId="0" fontId="2" fillId="2" borderId="3" xfId="0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" fontId="2" fillId="0" borderId="5" xfId="0" applyNumberFormat="1" applyFont="1" applyBorder="1"/>
    <xf numFmtId="4" fontId="2" fillId="0" borderId="4" xfId="0" applyNumberFormat="1" applyFont="1" applyBorder="1" applyAlignment="1">
      <alignment wrapText="1"/>
    </xf>
    <xf numFmtId="0" fontId="2" fillId="0" borderId="13" xfId="0" applyFont="1" applyBorder="1" applyAlignment="1">
      <alignment horizontal="left"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13" xfId="0" applyFont="1" applyBorder="1" applyAlignment="1">
      <alignment wrapText="1"/>
    </xf>
    <xf numFmtId="0" fontId="2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 wrapText="1"/>
    </xf>
    <xf numFmtId="4" fontId="12" fillId="0" borderId="0" xfId="0" applyNumberFormat="1" applyFont="1" applyBorder="1"/>
    <xf numFmtId="4" fontId="9" fillId="0" borderId="0" xfId="0" applyNumberFormat="1" applyFont="1" applyBorder="1"/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2" borderId="18" xfId="0" applyFont="1" applyFill="1" applyBorder="1" applyAlignment="1">
      <alignment horizontal="center" vertical="center"/>
    </xf>
    <xf numFmtId="4" fontId="13" fillId="0" borderId="4" xfId="0" applyNumberFormat="1" applyFont="1" applyBorder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vertical="center" wrapText="1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0" xfId="0" applyFont="1" applyFill="1" applyBorder="1"/>
    <xf numFmtId="0" fontId="2" fillId="0" borderId="17" xfId="0" applyFont="1" applyBorder="1"/>
    <xf numFmtId="0" fontId="2" fillId="3" borderId="18" xfId="0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4" fillId="0" borderId="0" xfId="0" applyFont="1"/>
    <xf numFmtId="0" fontId="1" fillId="3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/>
    <xf numFmtId="0" fontId="1" fillId="0" borderId="4" xfId="0" applyFont="1" applyBorder="1" applyAlignment="1">
      <alignment horizontal="right" vertical="center"/>
    </xf>
    <xf numFmtId="0" fontId="1" fillId="0" borderId="13" xfId="0" applyFont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30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 vertical="center"/>
    </xf>
    <xf numFmtId="0" fontId="1" fillId="2" borderId="10" xfId="0" applyFont="1" applyFill="1" applyBorder="1"/>
    <xf numFmtId="4" fontId="1" fillId="2" borderId="10" xfId="0" applyNumberFormat="1" applyFont="1" applyFill="1" applyBorder="1"/>
    <xf numFmtId="0" fontId="1" fillId="2" borderId="11" xfId="0" applyFont="1" applyFill="1" applyBorder="1"/>
    <xf numFmtId="0" fontId="1" fillId="0" borderId="2" xfId="0" applyFont="1" applyFill="1" applyBorder="1"/>
    <xf numFmtId="0" fontId="1" fillId="3" borderId="40" xfId="0" applyFont="1" applyFill="1" applyBorder="1" applyAlignment="1">
      <alignment vertical="center"/>
    </xf>
    <xf numFmtId="4" fontId="1" fillId="0" borderId="2" xfId="0" applyNumberFormat="1" applyFont="1" applyBorder="1"/>
    <xf numFmtId="0" fontId="1" fillId="0" borderId="29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9" fillId="2" borderId="28" xfId="0" applyFont="1" applyFill="1" applyBorder="1" applyAlignment="1">
      <alignment vertical="center" wrapText="1"/>
    </xf>
    <xf numFmtId="0" fontId="1" fillId="0" borderId="46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1" fillId="0" borderId="2" xfId="0" applyFont="1" applyBorder="1"/>
    <xf numFmtId="0" fontId="1" fillId="0" borderId="0" xfId="0" applyFont="1" applyBorder="1"/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" fillId="2" borderId="15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/>
    <xf numFmtId="0" fontId="2" fillId="0" borderId="13" xfId="0" applyFont="1" applyBorder="1" applyAlignment="1">
      <alignment vertical="center"/>
    </xf>
    <xf numFmtId="49" fontId="2" fillId="0" borderId="13" xfId="0" applyNumberFormat="1" applyFont="1" applyBorder="1"/>
    <xf numFmtId="0" fontId="2" fillId="0" borderId="4" xfId="0" applyFont="1" applyBorder="1" applyAlignment="1">
      <alignment horizontal="right"/>
    </xf>
    <xf numFmtId="4" fontId="2" fillId="3" borderId="2" xfId="0" applyNumberFormat="1" applyFont="1" applyFill="1" applyBorder="1"/>
    <xf numFmtId="4" fontId="2" fillId="3" borderId="0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7" xfId="0" applyFont="1" applyFill="1" applyBorder="1"/>
    <xf numFmtId="4" fontId="3" fillId="2" borderId="6" xfId="0" applyNumberFormat="1" applyFont="1" applyFill="1" applyBorder="1" applyAlignment="1">
      <alignment vertical="center"/>
    </xf>
    <xf numFmtId="4" fontId="3" fillId="3" borderId="2" xfId="0" applyNumberFormat="1" applyFont="1" applyFill="1" applyBorder="1"/>
    <xf numFmtId="0" fontId="3" fillId="2" borderId="6" xfId="0" applyFont="1" applyFill="1" applyBorder="1" applyAlignment="1">
      <alignment vertical="center"/>
    </xf>
    <xf numFmtId="0" fontId="2" fillId="3" borderId="13" xfId="0" applyFont="1" applyFill="1" applyBorder="1"/>
    <xf numFmtId="0" fontId="3" fillId="2" borderId="15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6" fillId="3" borderId="0" xfId="0" applyFont="1" applyFill="1"/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2" fillId="0" borderId="4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vertical="center" wrapText="1"/>
    </xf>
    <xf numFmtId="4" fontId="2" fillId="0" borderId="3" xfId="0" applyNumberFormat="1" applyFont="1" applyBorder="1"/>
    <xf numFmtId="0" fontId="8" fillId="0" borderId="1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/>
    </xf>
    <xf numFmtId="4" fontId="13" fillId="2" borderId="6" xfId="0" applyNumberFormat="1" applyFont="1" applyFill="1" applyBorder="1" applyAlignment="1">
      <alignment vertical="center"/>
    </xf>
    <xf numFmtId="4" fontId="18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0" fontId="2" fillId="0" borderId="12" xfId="0" applyFont="1" applyBorder="1" applyAlignment="1"/>
    <xf numFmtId="0" fontId="2" fillId="0" borderId="7" xfId="0" applyFont="1" applyBorder="1" applyAlignment="1"/>
    <xf numFmtId="49" fontId="2" fillId="0" borderId="13" xfId="0" applyNumberFormat="1" applyFont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4" fontId="19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4" xfId="0" applyNumberFormat="1" applyFont="1" applyBorder="1"/>
    <xf numFmtId="0" fontId="3" fillId="0" borderId="4" xfId="0" applyFont="1" applyBorder="1" applyAlignment="1">
      <alignment horizontal="right" vertic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0" fontId="17" fillId="2" borderId="39" xfId="0" applyFont="1" applyFill="1" applyBorder="1" applyAlignment="1">
      <alignment horizontal="center"/>
    </xf>
    <xf numFmtId="0" fontId="17" fillId="2" borderId="32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2" fillId="0" borderId="18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1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5" fillId="4" borderId="21" xfId="0" applyFont="1" applyFill="1" applyBorder="1" applyAlignment="1">
      <alignment horizontal="right"/>
    </xf>
    <xf numFmtId="0" fontId="5" fillId="4" borderId="22" xfId="0" applyFont="1" applyFill="1" applyBorder="1" applyAlignment="1">
      <alignment horizontal="right"/>
    </xf>
    <xf numFmtId="4" fontId="5" fillId="4" borderId="34" xfId="0" applyNumberFormat="1" applyFont="1" applyFill="1" applyBorder="1" applyAlignment="1">
      <alignment horizontal="left"/>
    </xf>
    <xf numFmtId="0" fontId="5" fillId="4" borderId="35" xfId="0" applyFont="1" applyFill="1" applyBorder="1" applyAlignment="1">
      <alignment horizontal="left"/>
    </xf>
    <xf numFmtId="0" fontId="5" fillId="4" borderId="36" xfId="0" applyFont="1" applyFill="1" applyBorder="1" applyAlignment="1">
      <alignment horizontal="left"/>
    </xf>
    <xf numFmtId="0" fontId="5" fillId="0" borderId="2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" fontId="5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5" fillId="0" borderId="31" xfId="0" applyNumberFormat="1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16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6" fillId="0" borderId="7" xfId="0" applyFont="1" applyBorder="1"/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15" fillId="0" borderId="25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3" fillId="3" borderId="1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"/>
  <sheetViews>
    <sheetView view="pageLayout" topLeftCell="A19" zoomScaleNormal="100" workbookViewId="0">
      <selection activeCell="C24" sqref="C24"/>
    </sheetView>
  </sheetViews>
  <sheetFormatPr defaultRowHeight="15"/>
  <cols>
    <col min="1" max="1" width="5.42578125" style="31" customWidth="1"/>
    <col min="2" max="2" width="15.140625" style="27" customWidth="1"/>
    <col min="3" max="3" width="48.85546875" style="27" customWidth="1"/>
    <col min="4" max="4" width="11.42578125" style="27" customWidth="1"/>
    <col min="5" max="5" width="12.5703125" style="27" customWidth="1"/>
    <col min="6" max="6" width="12" style="27" customWidth="1"/>
    <col min="7" max="7" width="14.7109375" style="27" customWidth="1"/>
    <col min="8" max="8" width="9.28515625" style="27" customWidth="1"/>
    <col min="9" max="10" width="9.140625" style="3" hidden="1" customWidth="1"/>
    <col min="11" max="11" width="29.28515625" style="3" customWidth="1"/>
    <col min="12" max="12" width="9.140625" style="3"/>
  </cols>
  <sheetData>
    <row r="1" spans="1:12" ht="16.5" thickBot="1">
      <c r="A1" s="195" t="s">
        <v>125</v>
      </c>
      <c r="B1" s="196"/>
      <c r="C1" s="196"/>
      <c r="D1" s="196"/>
      <c r="E1" s="196"/>
      <c r="F1" s="196"/>
      <c r="G1" s="196"/>
      <c r="H1" s="196"/>
      <c r="I1" s="196"/>
      <c r="J1" s="197"/>
    </row>
    <row r="2" spans="1:12" ht="15.75">
      <c r="A2" s="198" t="s">
        <v>21</v>
      </c>
      <c r="B2" s="199"/>
      <c r="C2" s="221" t="s">
        <v>22</v>
      </c>
      <c r="D2" s="221"/>
      <c r="E2" s="221"/>
      <c r="F2" s="221"/>
      <c r="G2" s="221"/>
      <c r="H2" s="222"/>
    </row>
    <row r="3" spans="1:12">
      <c r="A3" s="200" t="s">
        <v>23</v>
      </c>
      <c r="B3" s="201"/>
      <c r="C3" s="219">
        <v>2022</v>
      </c>
      <c r="D3" s="219"/>
      <c r="E3" s="219"/>
      <c r="F3" s="219"/>
      <c r="G3" s="219"/>
      <c r="H3" s="220"/>
    </row>
    <row r="4" spans="1:12">
      <c r="A4" s="200" t="s">
        <v>24</v>
      </c>
      <c r="B4" s="201"/>
      <c r="C4" s="217">
        <v>4</v>
      </c>
      <c r="D4" s="217"/>
      <c r="E4" s="217"/>
      <c r="F4" s="217"/>
      <c r="G4" s="217"/>
      <c r="H4" s="218"/>
    </row>
    <row r="5" spans="1:12">
      <c r="A5" s="200" t="s">
        <v>25</v>
      </c>
      <c r="B5" s="201"/>
      <c r="C5" s="204" t="s">
        <v>126</v>
      </c>
      <c r="D5" s="205"/>
      <c r="E5" s="205"/>
      <c r="F5" s="205"/>
      <c r="G5" s="205"/>
      <c r="H5" s="206"/>
    </row>
    <row r="6" spans="1:12">
      <c r="A6" s="207" t="s">
        <v>29</v>
      </c>
      <c r="B6" s="208"/>
      <c r="C6" s="209">
        <f>SUM(C7+USLUGE!C1+RADOVI!C1)</f>
        <v>131950659</v>
      </c>
      <c r="D6" s="210"/>
      <c r="E6" s="210"/>
      <c r="F6" s="210"/>
      <c r="G6" s="210"/>
      <c r="H6" s="211"/>
    </row>
    <row r="7" spans="1:12" ht="15.75" thickBot="1">
      <c r="A7" s="212" t="s">
        <v>40</v>
      </c>
      <c r="B7" s="213"/>
      <c r="C7" s="214">
        <f>SUM(D9+D11+D15+D33+D37+D41+D46+D48+D50+D52+D54+D56+D58)</f>
        <v>31015665</v>
      </c>
      <c r="D7" s="215"/>
      <c r="E7" s="215"/>
      <c r="F7" s="215"/>
      <c r="G7" s="215"/>
      <c r="H7" s="216"/>
    </row>
    <row r="8" spans="1:12" s="1" customFormat="1" ht="43.5" customHeight="1">
      <c r="A8" s="19" t="s">
        <v>0</v>
      </c>
      <c r="B8" s="20" t="s">
        <v>1</v>
      </c>
      <c r="C8" s="44" t="s">
        <v>2</v>
      </c>
      <c r="D8" s="132" t="s">
        <v>41</v>
      </c>
      <c r="E8" s="133" t="s">
        <v>112</v>
      </c>
      <c r="F8" s="20" t="s">
        <v>26</v>
      </c>
      <c r="G8" s="20" t="s">
        <v>3</v>
      </c>
      <c r="H8" s="134" t="s">
        <v>4</v>
      </c>
      <c r="I8" s="2"/>
      <c r="J8" s="4"/>
      <c r="K8" s="2"/>
      <c r="L8" s="2"/>
    </row>
    <row r="9" spans="1:12" ht="30">
      <c r="A9" s="82" t="s">
        <v>5</v>
      </c>
      <c r="B9" s="62" t="s">
        <v>6</v>
      </c>
      <c r="C9" s="62" t="s">
        <v>7</v>
      </c>
      <c r="D9" s="63">
        <v>9000000</v>
      </c>
      <c r="E9" s="11">
        <f>SUM(D9*1.2)</f>
        <v>10800000</v>
      </c>
      <c r="F9" s="64" t="s">
        <v>74</v>
      </c>
      <c r="G9" s="65" t="s">
        <v>75</v>
      </c>
      <c r="H9" s="69" t="s">
        <v>109</v>
      </c>
    </row>
    <row r="10" spans="1:12" ht="30.75" thickBot="1">
      <c r="A10" s="202" t="s">
        <v>27</v>
      </c>
      <c r="B10" s="203"/>
      <c r="C10" s="71" t="s">
        <v>73</v>
      </c>
      <c r="D10" s="66"/>
      <c r="E10" s="15"/>
      <c r="F10" s="67"/>
      <c r="G10" s="72" t="s">
        <v>108</v>
      </c>
      <c r="H10" s="70" t="s">
        <v>111</v>
      </c>
    </row>
    <row r="11" spans="1:12">
      <c r="A11" s="186" t="s">
        <v>8</v>
      </c>
      <c r="B11" s="39" t="s">
        <v>6</v>
      </c>
      <c r="C11" s="22" t="s">
        <v>9</v>
      </c>
      <c r="D11" s="23">
        <f>SUM(D12:D13)</f>
        <v>3433333</v>
      </c>
      <c r="E11" s="11">
        <v>3620000</v>
      </c>
      <c r="F11" s="23"/>
      <c r="G11" s="22"/>
      <c r="H11" s="24"/>
    </row>
    <row r="12" spans="1:12">
      <c r="A12" s="187"/>
      <c r="B12" s="84"/>
      <c r="C12" s="25" t="s">
        <v>11</v>
      </c>
      <c r="D12" s="26">
        <v>2600000</v>
      </c>
      <c r="F12" s="193" t="s">
        <v>74</v>
      </c>
      <c r="G12" s="182" t="s">
        <v>76</v>
      </c>
      <c r="H12" s="183">
        <v>44100000</v>
      </c>
    </row>
    <row r="13" spans="1:12">
      <c r="A13" s="188"/>
      <c r="B13" s="85"/>
      <c r="C13" s="154" t="s">
        <v>10</v>
      </c>
      <c r="D13" s="144">
        <v>833333</v>
      </c>
      <c r="F13" s="194"/>
      <c r="G13" s="192"/>
      <c r="H13" s="189"/>
    </row>
    <row r="14" spans="1:12" ht="30.75" thickBot="1">
      <c r="A14" s="202" t="s">
        <v>27</v>
      </c>
      <c r="B14" s="203"/>
      <c r="C14" s="74" t="s">
        <v>60</v>
      </c>
      <c r="D14" s="15"/>
      <c r="E14" s="15"/>
      <c r="F14" s="15"/>
      <c r="G14" s="72" t="s">
        <v>108</v>
      </c>
      <c r="H14" s="73" t="s">
        <v>110</v>
      </c>
      <c r="K14" s="4"/>
    </row>
    <row r="15" spans="1:12" ht="19.5" customHeight="1">
      <c r="A15" s="186" t="s">
        <v>12</v>
      </c>
      <c r="B15" s="9" t="s">
        <v>6</v>
      </c>
      <c r="C15" s="9" t="s">
        <v>13</v>
      </c>
      <c r="D15" s="10">
        <f>SUM(D16:D30)</f>
        <v>5750000</v>
      </c>
      <c r="E15" s="11">
        <f>SUM(D15*1.2)</f>
        <v>6900000</v>
      </c>
      <c r="F15" s="10"/>
      <c r="G15" s="22"/>
      <c r="H15" s="24"/>
    </row>
    <row r="16" spans="1:12" ht="15" customHeight="1">
      <c r="A16" s="187"/>
      <c r="B16" s="25"/>
      <c r="C16" s="5" t="s">
        <v>89</v>
      </c>
      <c r="D16" s="139">
        <v>300000</v>
      </c>
      <c r="F16" s="190" t="s">
        <v>74</v>
      </c>
      <c r="G16" s="182" t="s">
        <v>76</v>
      </c>
      <c r="H16" s="183">
        <v>34330000</v>
      </c>
    </row>
    <row r="17" spans="1:11" ht="15" customHeight="1">
      <c r="A17" s="187"/>
      <c r="B17" s="25"/>
      <c r="C17" s="5" t="s">
        <v>90</v>
      </c>
      <c r="D17" s="139">
        <v>500000</v>
      </c>
      <c r="F17" s="190"/>
      <c r="G17" s="182"/>
      <c r="H17" s="183"/>
    </row>
    <row r="18" spans="1:11" ht="15" customHeight="1">
      <c r="A18" s="187"/>
      <c r="B18" s="25"/>
      <c r="C18" s="5" t="s">
        <v>91</v>
      </c>
      <c r="D18" s="139">
        <v>200000</v>
      </c>
      <c r="F18" s="190"/>
      <c r="G18" s="182"/>
      <c r="H18" s="183"/>
    </row>
    <row r="19" spans="1:11" ht="15" customHeight="1">
      <c r="A19" s="187"/>
      <c r="B19" s="25"/>
      <c r="C19" s="5" t="s">
        <v>92</v>
      </c>
      <c r="D19" s="139">
        <v>380000</v>
      </c>
      <c r="F19" s="190"/>
      <c r="G19" s="182"/>
      <c r="H19" s="183"/>
    </row>
    <row r="20" spans="1:11" ht="15" customHeight="1">
      <c r="A20" s="187"/>
      <c r="B20" s="25"/>
      <c r="C20" s="5" t="s">
        <v>93</v>
      </c>
      <c r="D20" s="139">
        <v>320000</v>
      </c>
      <c r="E20" s="32"/>
      <c r="F20" s="190"/>
      <c r="G20" s="182"/>
      <c r="H20" s="183"/>
    </row>
    <row r="21" spans="1:11" ht="15" customHeight="1">
      <c r="A21" s="187"/>
      <c r="B21" s="26"/>
      <c r="C21" s="5" t="s">
        <v>94</v>
      </c>
      <c r="D21" s="139">
        <v>300000</v>
      </c>
      <c r="F21" s="190"/>
      <c r="G21" s="182"/>
      <c r="H21" s="183"/>
    </row>
    <row r="22" spans="1:11" ht="15" customHeight="1">
      <c r="A22" s="187"/>
      <c r="B22" s="25"/>
      <c r="C22" s="5" t="s">
        <v>95</v>
      </c>
      <c r="D22" s="139">
        <v>300000</v>
      </c>
      <c r="F22" s="190"/>
      <c r="G22" s="182"/>
      <c r="H22" s="183"/>
      <c r="K22" s="4"/>
    </row>
    <row r="23" spans="1:11" ht="15" customHeight="1">
      <c r="A23" s="187"/>
      <c r="B23" s="25"/>
      <c r="C23" s="5" t="s">
        <v>96</v>
      </c>
      <c r="D23" s="139">
        <v>200000</v>
      </c>
      <c r="F23" s="190"/>
      <c r="G23" s="182"/>
      <c r="H23" s="183"/>
    </row>
    <row r="24" spans="1:11" ht="15" customHeight="1">
      <c r="A24" s="187"/>
      <c r="B24" s="25"/>
      <c r="C24" s="27" t="s">
        <v>97</v>
      </c>
      <c r="D24" s="139">
        <v>350000</v>
      </c>
      <c r="F24" s="190"/>
      <c r="G24" s="182"/>
      <c r="H24" s="183"/>
    </row>
    <row r="25" spans="1:11" ht="15" customHeight="1">
      <c r="A25" s="187"/>
      <c r="B25" s="25"/>
      <c r="C25" s="5" t="s">
        <v>98</v>
      </c>
      <c r="D25" s="139">
        <v>350000</v>
      </c>
      <c r="F25" s="190"/>
      <c r="G25" s="182"/>
      <c r="H25" s="183"/>
    </row>
    <row r="26" spans="1:11" ht="15" customHeight="1">
      <c r="A26" s="187"/>
      <c r="B26" s="25"/>
      <c r="C26" s="5" t="s">
        <v>101</v>
      </c>
      <c r="D26" s="139">
        <v>250000</v>
      </c>
      <c r="F26" s="190"/>
      <c r="G26" s="182"/>
      <c r="H26" s="183"/>
    </row>
    <row r="27" spans="1:11" ht="15" customHeight="1">
      <c r="A27" s="187"/>
      <c r="B27" s="25"/>
      <c r="C27" s="5" t="s">
        <v>99</v>
      </c>
      <c r="D27" s="139">
        <v>1000000</v>
      </c>
      <c r="F27" s="190"/>
      <c r="G27" s="182"/>
      <c r="H27" s="183"/>
    </row>
    <row r="28" spans="1:11" ht="15" customHeight="1">
      <c r="A28" s="187"/>
      <c r="B28" s="25"/>
      <c r="C28" s="5" t="s">
        <v>56</v>
      </c>
      <c r="D28" s="139">
        <v>300000</v>
      </c>
      <c r="F28" s="190"/>
      <c r="G28" s="182"/>
      <c r="H28" s="183"/>
    </row>
    <row r="29" spans="1:11" ht="15" customHeight="1">
      <c r="A29" s="187"/>
      <c r="B29" s="25"/>
      <c r="C29" s="5" t="s">
        <v>57</v>
      </c>
      <c r="D29" s="139">
        <v>300000</v>
      </c>
      <c r="F29" s="190"/>
      <c r="G29" s="182"/>
      <c r="H29" s="183"/>
    </row>
    <row r="30" spans="1:11" ht="15" customHeight="1">
      <c r="A30" s="187"/>
      <c r="B30" s="61"/>
      <c r="C30" s="5" t="s">
        <v>100</v>
      </c>
      <c r="D30" s="139">
        <v>700000</v>
      </c>
      <c r="F30" s="190"/>
      <c r="G30" s="182"/>
      <c r="H30" s="183"/>
    </row>
    <row r="31" spans="1:11" ht="15" customHeight="1" thickBot="1">
      <c r="A31" s="180" t="s">
        <v>27</v>
      </c>
      <c r="B31" s="181"/>
      <c r="C31" s="6" t="s">
        <v>30</v>
      </c>
      <c r="D31" s="83"/>
      <c r="E31" s="15"/>
      <c r="F31" s="15"/>
      <c r="G31" s="72" t="s">
        <v>108</v>
      </c>
      <c r="H31" s="68">
        <v>514000</v>
      </c>
    </row>
    <row r="32" spans="1:11" ht="15" customHeight="1" thickBot="1">
      <c r="A32" s="75"/>
      <c r="B32" s="75"/>
      <c r="C32" s="76"/>
      <c r="D32" s="77"/>
      <c r="E32" s="78"/>
      <c r="F32" s="78"/>
      <c r="G32" s="79"/>
      <c r="H32" s="80"/>
    </row>
    <row r="33" spans="1:8">
      <c r="A33" s="186">
        <v>4</v>
      </c>
      <c r="B33" s="22" t="s">
        <v>6</v>
      </c>
      <c r="C33" s="22" t="s">
        <v>15</v>
      </c>
      <c r="D33" s="23">
        <f>SUM(D34:D35)</f>
        <v>1200000</v>
      </c>
      <c r="E33" s="11">
        <f>SUM(D33*1.2)</f>
        <v>1440000</v>
      </c>
      <c r="F33" s="23"/>
      <c r="G33" s="22"/>
      <c r="H33" s="24"/>
    </row>
    <row r="34" spans="1:8">
      <c r="A34" s="187"/>
      <c r="B34" s="25"/>
      <c r="C34" s="25" t="s">
        <v>16</v>
      </c>
      <c r="D34" s="26">
        <v>550000</v>
      </c>
      <c r="F34" s="193" t="s">
        <v>74</v>
      </c>
      <c r="G34" s="182" t="s">
        <v>76</v>
      </c>
      <c r="H34" s="183">
        <v>15700000</v>
      </c>
    </row>
    <row r="35" spans="1:8">
      <c r="A35" s="188"/>
      <c r="B35" s="25"/>
      <c r="C35" s="28" t="s">
        <v>17</v>
      </c>
      <c r="D35" s="26">
        <v>650000</v>
      </c>
      <c r="F35" s="194"/>
      <c r="G35" s="192"/>
      <c r="H35" s="189"/>
    </row>
    <row r="36" spans="1:8" ht="15.75" thickBot="1">
      <c r="A36" s="180" t="s">
        <v>27</v>
      </c>
      <c r="B36" s="181"/>
      <c r="C36" s="16" t="s">
        <v>30</v>
      </c>
      <c r="D36" s="15"/>
      <c r="E36" s="15"/>
      <c r="F36" s="15"/>
      <c r="G36" s="72" t="s">
        <v>108</v>
      </c>
      <c r="H36" s="17">
        <v>51291000</v>
      </c>
    </row>
    <row r="37" spans="1:8">
      <c r="A37" s="186" t="s">
        <v>18</v>
      </c>
      <c r="B37" s="88" t="s">
        <v>6</v>
      </c>
      <c r="C37" s="88" t="s">
        <v>19</v>
      </c>
      <c r="D37" s="89">
        <f>SUM(D38:D39)</f>
        <v>1500000</v>
      </c>
      <c r="E37" s="11">
        <f>SUM(D37*1.2)</f>
        <v>1800000</v>
      </c>
      <c r="F37" s="89"/>
      <c r="G37" s="90"/>
      <c r="H37" s="91"/>
    </row>
    <row r="38" spans="1:8">
      <c r="A38" s="187"/>
      <c r="B38" s="61"/>
      <c r="C38" s="25" t="s">
        <v>20</v>
      </c>
      <c r="D38" s="139">
        <v>1250000</v>
      </c>
      <c r="E38" s="140"/>
      <c r="F38" s="139"/>
      <c r="G38" s="141"/>
      <c r="H38" s="142"/>
    </row>
    <row r="39" spans="1:8" ht="15" customHeight="1">
      <c r="A39" s="187"/>
      <c r="B39" s="25"/>
      <c r="C39" s="27" t="s">
        <v>117</v>
      </c>
      <c r="D39" s="26">
        <v>250000</v>
      </c>
      <c r="F39" s="46" t="s">
        <v>74</v>
      </c>
      <c r="G39" s="47" t="s">
        <v>76</v>
      </c>
      <c r="H39" s="45">
        <v>34928480</v>
      </c>
    </row>
    <row r="40" spans="1:8" ht="15.75" thickBot="1">
      <c r="A40" s="180" t="s">
        <v>27</v>
      </c>
      <c r="B40" s="181"/>
      <c r="C40" s="16" t="s">
        <v>118</v>
      </c>
      <c r="D40" s="15"/>
      <c r="E40" s="15"/>
      <c r="F40" s="15"/>
      <c r="G40" s="72" t="s">
        <v>108</v>
      </c>
      <c r="H40" s="17">
        <v>51501000</v>
      </c>
    </row>
    <row r="41" spans="1:8">
      <c r="A41" s="186" t="s">
        <v>35</v>
      </c>
      <c r="B41" s="22" t="s">
        <v>6</v>
      </c>
      <c r="C41" s="22" t="s">
        <v>31</v>
      </c>
      <c r="D41" s="23">
        <f>SUM(D42:D44)</f>
        <v>800000</v>
      </c>
      <c r="E41" s="11">
        <f>SUM(D41*1.2)</f>
        <v>960000</v>
      </c>
      <c r="F41" s="23"/>
      <c r="G41" s="13"/>
      <c r="H41" s="24"/>
    </row>
    <row r="42" spans="1:8">
      <c r="A42" s="187"/>
      <c r="B42" s="25"/>
      <c r="C42" s="5" t="s">
        <v>32</v>
      </c>
      <c r="D42" s="26">
        <v>450000</v>
      </c>
      <c r="F42" s="190" t="s">
        <v>74</v>
      </c>
      <c r="G42" s="47"/>
      <c r="H42" s="92"/>
    </row>
    <row r="43" spans="1:8">
      <c r="A43" s="187"/>
      <c r="B43" s="25"/>
      <c r="C43" s="5" t="s">
        <v>33</v>
      </c>
      <c r="D43" s="26">
        <v>250000</v>
      </c>
      <c r="F43" s="190"/>
      <c r="G43" s="47" t="s">
        <v>76</v>
      </c>
      <c r="H43" s="92">
        <v>18143000</v>
      </c>
    </row>
    <row r="44" spans="1:8">
      <c r="A44" s="188"/>
      <c r="B44" s="25"/>
      <c r="C44" s="5" t="s">
        <v>34</v>
      </c>
      <c r="D44" s="26">
        <v>100000</v>
      </c>
      <c r="F44" s="191"/>
      <c r="G44" s="47"/>
      <c r="H44" s="92"/>
    </row>
    <row r="45" spans="1:8" ht="15.75" thickBot="1">
      <c r="A45" s="180" t="s">
        <v>27</v>
      </c>
      <c r="B45" s="181"/>
      <c r="C45" s="6" t="s">
        <v>30</v>
      </c>
      <c r="D45" s="15"/>
      <c r="E45" s="15"/>
      <c r="F45" s="15"/>
      <c r="G45" s="72" t="s">
        <v>108</v>
      </c>
      <c r="H45" s="17">
        <v>51295000</v>
      </c>
    </row>
    <row r="46" spans="1:8" ht="30">
      <c r="A46" s="93" t="s">
        <v>36</v>
      </c>
      <c r="B46" s="62" t="s">
        <v>6</v>
      </c>
      <c r="C46" s="62" t="s">
        <v>37</v>
      </c>
      <c r="D46" s="94">
        <v>700000</v>
      </c>
      <c r="E46" s="11">
        <f>SUM(D46*1.2)</f>
        <v>840000</v>
      </c>
      <c r="F46" s="64" t="s">
        <v>74</v>
      </c>
      <c r="G46" s="65" t="s">
        <v>78</v>
      </c>
      <c r="H46" s="95">
        <v>30230000</v>
      </c>
    </row>
    <row r="47" spans="1:8" ht="15.75" thickBot="1">
      <c r="A47" s="180" t="s">
        <v>27</v>
      </c>
      <c r="B47" s="181"/>
      <c r="C47" s="16" t="s">
        <v>30</v>
      </c>
      <c r="D47" s="96"/>
      <c r="E47" s="15"/>
      <c r="F47" s="15"/>
      <c r="G47" s="72" t="s">
        <v>108</v>
      </c>
      <c r="H47" s="17">
        <v>51221000</v>
      </c>
    </row>
    <row r="48" spans="1:8" ht="30">
      <c r="A48" s="8" t="s">
        <v>38</v>
      </c>
      <c r="B48" s="9" t="s">
        <v>6</v>
      </c>
      <c r="C48" s="9" t="s">
        <v>42</v>
      </c>
      <c r="D48" s="18">
        <v>1200000</v>
      </c>
      <c r="E48" s="11">
        <f>SUM(D48*1.2)</f>
        <v>1440000</v>
      </c>
      <c r="F48" s="12" t="s">
        <v>74</v>
      </c>
      <c r="G48" s="13" t="s">
        <v>76</v>
      </c>
      <c r="H48" s="14">
        <v>34110000</v>
      </c>
    </row>
    <row r="49" spans="1:10" ht="15.75" thickBot="1">
      <c r="A49" s="180" t="s">
        <v>27</v>
      </c>
      <c r="B49" s="181"/>
      <c r="C49" s="6" t="s">
        <v>30</v>
      </c>
      <c r="D49" s="30"/>
      <c r="E49" s="15"/>
      <c r="F49" s="15"/>
      <c r="G49" s="72" t="s">
        <v>108</v>
      </c>
      <c r="H49" s="17">
        <v>260000</v>
      </c>
    </row>
    <row r="50" spans="1:10" ht="30">
      <c r="A50" s="8">
        <v>9</v>
      </c>
      <c r="B50" s="9" t="s">
        <v>6</v>
      </c>
      <c r="C50" s="9" t="s">
        <v>107</v>
      </c>
      <c r="D50" s="18">
        <v>800000</v>
      </c>
      <c r="E50" s="11">
        <f>SUM(D50*1.2)</f>
        <v>960000</v>
      </c>
      <c r="F50" s="12" t="s">
        <v>74</v>
      </c>
      <c r="G50" s="13" t="s">
        <v>76</v>
      </c>
      <c r="H50" s="14">
        <v>44523300</v>
      </c>
    </row>
    <row r="51" spans="1:10" ht="15.75" thickBot="1">
      <c r="A51" s="180" t="s">
        <v>27</v>
      </c>
      <c r="B51" s="181"/>
      <c r="C51" s="6" t="s">
        <v>30</v>
      </c>
      <c r="D51" s="30"/>
      <c r="E51" s="15"/>
      <c r="F51" s="15"/>
      <c r="G51" s="72" t="s">
        <v>108</v>
      </c>
      <c r="H51" s="17">
        <v>51503000</v>
      </c>
    </row>
    <row r="52" spans="1:10" ht="30">
      <c r="A52" s="152">
        <v>10</v>
      </c>
      <c r="B52" s="9" t="s">
        <v>6</v>
      </c>
      <c r="C52" s="9" t="s">
        <v>58</v>
      </c>
      <c r="D52" s="18">
        <v>166666</v>
      </c>
      <c r="E52" s="11">
        <v>200000</v>
      </c>
      <c r="F52" s="12" t="s">
        <v>74</v>
      </c>
      <c r="G52" s="13" t="s">
        <v>76</v>
      </c>
      <c r="H52" s="14">
        <v>34928000</v>
      </c>
      <c r="I52" s="27"/>
      <c r="J52" s="27"/>
    </row>
    <row r="53" spans="1:10" ht="15.75" thickBot="1">
      <c r="A53" s="180" t="s">
        <v>27</v>
      </c>
      <c r="B53" s="181"/>
      <c r="C53" s="6" t="s">
        <v>59</v>
      </c>
      <c r="D53" s="15"/>
      <c r="E53" s="15"/>
      <c r="F53" s="15"/>
      <c r="G53" s="72" t="s">
        <v>108</v>
      </c>
      <c r="H53" s="17">
        <v>51242000</v>
      </c>
      <c r="I53" s="27"/>
      <c r="J53" s="27"/>
    </row>
    <row r="54" spans="1:10" ht="30">
      <c r="A54" s="99">
        <v>11</v>
      </c>
      <c r="B54" s="100" t="s">
        <v>6</v>
      </c>
      <c r="C54" s="100" t="s">
        <v>82</v>
      </c>
      <c r="D54" s="101">
        <v>5000000</v>
      </c>
      <c r="E54" s="102">
        <f>SUM(D54*1.2)</f>
        <v>6000000</v>
      </c>
      <c r="F54" s="103" t="s">
        <v>74</v>
      </c>
      <c r="G54" s="104" t="s">
        <v>76</v>
      </c>
      <c r="H54" s="105">
        <v>34134000</v>
      </c>
    </row>
    <row r="55" spans="1:10" ht="15.75" thickBot="1">
      <c r="A55" s="184" t="s">
        <v>27</v>
      </c>
      <c r="B55" s="185"/>
      <c r="C55" s="106" t="s">
        <v>59</v>
      </c>
      <c r="D55" s="107"/>
      <c r="E55" s="107"/>
      <c r="F55" s="107"/>
      <c r="G55" s="108" t="s">
        <v>108</v>
      </c>
      <c r="H55" s="109">
        <v>2600000</v>
      </c>
    </row>
    <row r="56" spans="1:10" ht="30">
      <c r="A56" s="99">
        <v>12</v>
      </c>
      <c r="B56" s="100" t="s">
        <v>6</v>
      </c>
      <c r="C56" s="100" t="s">
        <v>85</v>
      </c>
      <c r="D56" s="101">
        <v>499000</v>
      </c>
      <c r="E56" s="102">
        <f>SUM(D56*1.2)</f>
        <v>598800</v>
      </c>
      <c r="F56" s="103" t="s">
        <v>74</v>
      </c>
      <c r="G56" s="104" t="s">
        <v>76</v>
      </c>
      <c r="H56" s="105">
        <v>34913000</v>
      </c>
    </row>
    <row r="57" spans="1:10" ht="15" customHeight="1" thickBot="1">
      <c r="A57" s="184" t="s">
        <v>27</v>
      </c>
      <c r="B57" s="185"/>
      <c r="C57" s="106" t="s">
        <v>30</v>
      </c>
      <c r="D57" s="107"/>
      <c r="E57" s="107"/>
      <c r="F57" s="107"/>
      <c r="G57" s="108" t="s">
        <v>108</v>
      </c>
      <c r="H57" s="109">
        <v>51290000</v>
      </c>
    </row>
    <row r="58" spans="1:10" ht="30">
      <c r="A58" s="152">
        <v>13</v>
      </c>
      <c r="B58" s="9" t="s">
        <v>6</v>
      </c>
      <c r="C58" s="9" t="s">
        <v>106</v>
      </c>
      <c r="D58" s="10">
        <v>966666</v>
      </c>
      <c r="E58" s="11">
        <v>1160000</v>
      </c>
      <c r="F58" s="12" t="s">
        <v>74</v>
      </c>
      <c r="G58" s="13" t="s">
        <v>76</v>
      </c>
      <c r="H58" s="14">
        <v>43325000</v>
      </c>
    </row>
    <row r="59" spans="1:10" ht="15.75" thickBot="1">
      <c r="A59" s="180" t="s">
        <v>27</v>
      </c>
      <c r="B59" s="181"/>
      <c r="C59" s="6" t="s">
        <v>59</v>
      </c>
      <c r="D59" s="15"/>
      <c r="E59" s="15"/>
      <c r="F59" s="15"/>
      <c r="G59" s="72" t="s">
        <v>108</v>
      </c>
      <c r="H59" s="17">
        <v>51504000</v>
      </c>
    </row>
  </sheetData>
  <mergeCells count="41">
    <mergeCell ref="A1:J1"/>
    <mergeCell ref="A2:B2"/>
    <mergeCell ref="A3:B3"/>
    <mergeCell ref="A4:B4"/>
    <mergeCell ref="A31:B31"/>
    <mergeCell ref="A10:B10"/>
    <mergeCell ref="A14:B14"/>
    <mergeCell ref="A5:B5"/>
    <mergeCell ref="C5:H5"/>
    <mergeCell ref="A6:B6"/>
    <mergeCell ref="C6:H6"/>
    <mergeCell ref="A7:B7"/>
    <mergeCell ref="C7:H7"/>
    <mergeCell ref="C4:H4"/>
    <mergeCell ref="C3:H3"/>
    <mergeCell ref="C2:H2"/>
    <mergeCell ref="H12:H13"/>
    <mergeCell ref="F42:F44"/>
    <mergeCell ref="G34:G35"/>
    <mergeCell ref="F12:F13"/>
    <mergeCell ref="G12:G13"/>
    <mergeCell ref="F16:F30"/>
    <mergeCell ref="F34:F35"/>
    <mergeCell ref="H34:H35"/>
    <mergeCell ref="A11:A13"/>
    <mergeCell ref="A15:A30"/>
    <mergeCell ref="A33:A35"/>
    <mergeCell ref="A37:A39"/>
    <mergeCell ref="A41:A44"/>
    <mergeCell ref="A36:B36"/>
    <mergeCell ref="A40:B40"/>
    <mergeCell ref="A59:B59"/>
    <mergeCell ref="G16:G30"/>
    <mergeCell ref="H16:H30"/>
    <mergeCell ref="A57:B57"/>
    <mergeCell ref="A55:B55"/>
    <mergeCell ref="A53:B53"/>
    <mergeCell ref="A45:B45"/>
    <mergeCell ref="A51:B51"/>
    <mergeCell ref="A47:B47"/>
    <mergeCell ref="A49:B49"/>
  </mergeCells>
  <pageMargins left="0.7" right="0.7" top="0.42708333333333331" bottom="0.39583333333333331" header="0.3" footer="0.3"/>
  <pageSetup paperSize="9" orientation="landscape" r:id="rId1"/>
  <headerFooter>
    <oddFooter>&amp;C&amp;P/6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60"/>
  <sheetViews>
    <sheetView showWhiteSpace="0" view="pageLayout" zoomScaleNormal="100" workbookViewId="0">
      <selection activeCell="C24" sqref="C24"/>
    </sheetView>
  </sheetViews>
  <sheetFormatPr defaultRowHeight="15"/>
  <cols>
    <col min="1" max="1" width="5.42578125" style="33" customWidth="1"/>
    <col min="2" max="2" width="15.42578125" style="33" customWidth="1"/>
    <col min="3" max="3" width="49.5703125" style="33" customWidth="1"/>
    <col min="4" max="4" width="13.140625" style="33" customWidth="1"/>
    <col min="5" max="5" width="13" style="33" customWidth="1"/>
    <col min="6" max="6" width="12" style="33" customWidth="1"/>
    <col min="7" max="7" width="12.28515625" style="33" customWidth="1"/>
    <col min="8" max="8" width="9.28515625" style="33" customWidth="1"/>
  </cols>
  <sheetData>
    <row r="1" spans="1:8" ht="15.75" thickBot="1">
      <c r="A1" s="237" t="s">
        <v>121</v>
      </c>
      <c r="B1" s="238"/>
      <c r="C1" s="234">
        <f>SUM(D3+D11+D13+D15+D19+D21+D25+D27+D29+D31+D33+D35+D37+D39+D41++D43+D45+D47+D49+D51+D54+D56+D58)</f>
        <v>65816662</v>
      </c>
      <c r="D1" s="235"/>
      <c r="E1" s="235"/>
      <c r="F1" s="235"/>
      <c r="G1" s="235"/>
      <c r="H1" s="236"/>
    </row>
    <row r="2" spans="1:8" ht="45.75" thickBot="1">
      <c r="A2" s="19" t="s">
        <v>0</v>
      </c>
      <c r="B2" s="20" t="s">
        <v>1</v>
      </c>
      <c r="C2" s="44" t="s">
        <v>2</v>
      </c>
      <c r="D2" s="239" t="s">
        <v>28</v>
      </c>
      <c r="E2" s="239"/>
      <c r="F2" s="20" t="s">
        <v>26</v>
      </c>
      <c r="G2" s="20" t="s">
        <v>3</v>
      </c>
      <c r="H2" s="21" t="s">
        <v>4</v>
      </c>
    </row>
    <row r="3" spans="1:8">
      <c r="A3" s="241" t="s">
        <v>5</v>
      </c>
      <c r="B3" s="114" t="s">
        <v>51</v>
      </c>
      <c r="C3" s="114" t="s">
        <v>43</v>
      </c>
      <c r="D3" s="115">
        <f>SUM(D4:D9)</f>
        <v>4150000</v>
      </c>
      <c r="E3" s="115">
        <f>SUM(D3*1.2)</f>
        <v>4980000</v>
      </c>
      <c r="F3" s="115"/>
      <c r="G3" s="114"/>
      <c r="H3" s="116"/>
    </row>
    <row r="4" spans="1:8">
      <c r="A4" s="242"/>
      <c r="B4" s="117"/>
      <c r="C4" s="118">
        <v>3</v>
      </c>
      <c r="D4" s="119">
        <v>800000</v>
      </c>
      <c r="E4" s="110"/>
      <c r="F4" s="244" t="s">
        <v>74</v>
      </c>
      <c r="G4" s="232" t="s">
        <v>79</v>
      </c>
      <c r="H4" s="230">
        <v>50000000</v>
      </c>
    </row>
    <row r="5" spans="1:8" ht="30">
      <c r="A5" s="242"/>
      <c r="B5" s="117"/>
      <c r="C5" s="120" t="s">
        <v>44</v>
      </c>
      <c r="D5" s="121">
        <v>1000000</v>
      </c>
      <c r="E5" s="110"/>
      <c r="F5" s="244"/>
      <c r="G5" s="232"/>
      <c r="H5" s="230"/>
    </row>
    <row r="6" spans="1:8" ht="18" customHeight="1">
      <c r="A6" s="242"/>
      <c r="B6" s="117"/>
      <c r="C6" s="120" t="s">
        <v>45</v>
      </c>
      <c r="D6" s="119">
        <v>600000</v>
      </c>
      <c r="E6" s="110"/>
      <c r="F6" s="244"/>
      <c r="G6" s="232"/>
      <c r="H6" s="230"/>
    </row>
    <row r="7" spans="1:8" ht="18.75" customHeight="1">
      <c r="A7" s="242"/>
      <c r="B7" s="117"/>
      <c r="C7" s="120" t="s">
        <v>46</v>
      </c>
      <c r="D7" s="119">
        <v>450000</v>
      </c>
      <c r="E7" s="110"/>
      <c r="F7" s="244"/>
      <c r="G7" s="232"/>
      <c r="H7" s="230"/>
    </row>
    <row r="8" spans="1:8" ht="18.75" customHeight="1">
      <c r="A8" s="242"/>
      <c r="B8" s="117"/>
      <c r="C8" s="120" t="s">
        <v>47</v>
      </c>
      <c r="D8" s="119">
        <v>700000</v>
      </c>
      <c r="E8" s="110"/>
      <c r="F8" s="244"/>
      <c r="G8" s="232"/>
      <c r="H8" s="230"/>
    </row>
    <row r="9" spans="1:8" ht="18.75" customHeight="1">
      <c r="A9" s="243"/>
      <c r="B9" s="117"/>
      <c r="C9" s="122" t="s">
        <v>48</v>
      </c>
      <c r="D9" s="119">
        <v>600000</v>
      </c>
      <c r="E9" s="110"/>
      <c r="F9" s="245"/>
      <c r="G9" s="233"/>
      <c r="H9" s="231"/>
    </row>
    <row r="10" spans="1:8" ht="20.25" customHeight="1" thickBot="1">
      <c r="A10" s="184" t="s">
        <v>27</v>
      </c>
      <c r="B10" s="185"/>
      <c r="C10" s="106" t="s">
        <v>30</v>
      </c>
      <c r="D10" s="107"/>
      <c r="E10" s="107"/>
      <c r="F10" s="107"/>
      <c r="G10" s="108" t="s">
        <v>108</v>
      </c>
      <c r="H10" s="123">
        <v>5320000</v>
      </c>
    </row>
    <row r="11" spans="1:8" ht="30">
      <c r="A11" s="125" t="s">
        <v>8</v>
      </c>
      <c r="B11" s="124"/>
      <c r="C11" s="100" t="s">
        <v>49</v>
      </c>
      <c r="D11" s="101">
        <v>2000000</v>
      </c>
      <c r="E11" s="101">
        <f>SUM(D11*1.2)</f>
        <v>2400000</v>
      </c>
      <c r="F11" s="103" t="s">
        <v>74</v>
      </c>
      <c r="G11" s="104" t="s">
        <v>78</v>
      </c>
      <c r="H11" s="105">
        <v>98390000</v>
      </c>
    </row>
    <row r="12" spans="1:8" ht="15.75" thickBot="1">
      <c r="A12" s="155"/>
      <c r="B12" s="156"/>
      <c r="C12" s="6" t="s">
        <v>30</v>
      </c>
      <c r="D12" s="15"/>
      <c r="E12" s="15"/>
      <c r="F12" s="15"/>
      <c r="G12" s="72" t="s">
        <v>108</v>
      </c>
      <c r="H12" s="34">
        <v>5319000</v>
      </c>
    </row>
    <row r="13" spans="1:8" ht="30">
      <c r="A13" s="157">
        <v>3</v>
      </c>
      <c r="B13" s="158"/>
      <c r="C13" s="9" t="s">
        <v>50</v>
      </c>
      <c r="D13" s="10">
        <v>500000</v>
      </c>
      <c r="E13" s="10">
        <f>SUM(D13*1.2)</f>
        <v>600000</v>
      </c>
      <c r="F13" s="12" t="s">
        <v>74</v>
      </c>
      <c r="G13" s="13" t="s">
        <v>75</v>
      </c>
      <c r="H13" s="14">
        <v>77300000</v>
      </c>
    </row>
    <row r="14" spans="1:8" ht="15" customHeight="1" thickBot="1">
      <c r="A14" s="180" t="s">
        <v>27</v>
      </c>
      <c r="B14" s="181"/>
      <c r="C14" s="6" t="s">
        <v>59</v>
      </c>
      <c r="D14" s="15"/>
      <c r="E14" s="35"/>
      <c r="F14" s="15"/>
      <c r="G14" s="72" t="s">
        <v>108</v>
      </c>
      <c r="H14" s="34">
        <v>53990700</v>
      </c>
    </row>
    <row r="15" spans="1:8" ht="15" customHeight="1">
      <c r="A15" s="225" t="s">
        <v>14</v>
      </c>
      <c r="B15" s="22" t="s">
        <v>51</v>
      </c>
      <c r="C15" s="22" t="s">
        <v>61</v>
      </c>
      <c r="D15" s="23">
        <f>SUM(D16:D17)</f>
        <v>20500000</v>
      </c>
      <c r="E15" s="10">
        <f>SUM(D15*1.2)</f>
        <v>24600000</v>
      </c>
      <c r="F15" s="23"/>
      <c r="G15" s="13"/>
      <c r="H15" s="14"/>
    </row>
    <row r="16" spans="1:8" ht="15" customHeight="1">
      <c r="A16" s="226"/>
      <c r="B16" s="112"/>
      <c r="C16" s="5" t="s">
        <v>52</v>
      </c>
      <c r="D16" s="37">
        <v>20000000</v>
      </c>
      <c r="F16" s="193" t="s">
        <v>74</v>
      </c>
      <c r="G16" s="182" t="s">
        <v>75</v>
      </c>
      <c r="H16" s="183">
        <v>79600000</v>
      </c>
    </row>
    <row r="17" spans="1:8">
      <c r="A17" s="227"/>
      <c r="B17" s="41"/>
      <c r="C17" s="28" t="s">
        <v>62</v>
      </c>
      <c r="D17" s="37">
        <v>500000</v>
      </c>
      <c r="F17" s="194"/>
      <c r="G17" s="192"/>
      <c r="H17" s="189"/>
    </row>
    <row r="18" spans="1:8" ht="15.75" thickBot="1">
      <c r="A18" s="180" t="s">
        <v>27</v>
      </c>
      <c r="B18" s="240"/>
      <c r="C18" s="50" t="s">
        <v>102</v>
      </c>
      <c r="D18" s="15"/>
      <c r="E18" s="35"/>
      <c r="F18" s="15"/>
      <c r="G18" s="72" t="s">
        <v>108</v>
      </c>
      <c r="H18" s="34">
        <v>528000</v>
      </c>
    </row>
    <row r="19" spans="1:8" ht="30">
      <c r="A19" s="153" t="s">
        <v>18</v>
      </c>
      <c r="B19" s="9" t="s">
        <v>51</v>
      </c>
      <c r="C19" s="51" t="s">
        <v>53</v>
      </c>
      <c r="D19" s="10">
        <v>550000</v>
      </c>
      <c r="E19" s="10">
        <f>SUM(D19*1.2)</f>
        <v>660000</v>
      </c>
      <c r="F19" s="38" t="s">
        <v>74</v>
      </c>
      <c r="G19" s="13" t="s">
        <v>79</v>
      </c>
      <c r="H19" s="14">
        <v>50000000</v>
      </c>
    </row>
    <row r="20" spans="1:8" ht="15.75" thickBot="1">
      <c r="A20" s="180" t="s">
        <v>27</v>
      </c>
      <c r="B20" s="181"/>
      <c r="C20" s="6" t="s">
        <v>30</v>
      </c>
      <c r="D20" s="15"/>
      <c r="E20" s="15"/>
      <c r="F20" s="15"/>
      <c r="G20" s="72" t="s">
        <v>108</v>
      </c>
      <c r="H20" s="34">
        <v>532130</v>
      </c>
    </row>
    <row r="21" spans="1:8">
      <c r="A21" s="225" t="s">
        <v>35</v>
      </c>
      <c r="B21" s="22" t="s">
        <v>51</v>
      </c>
      <c r="C21" s="22" t="s">
        <v>54</v>
      </c>
      <c r="D21" s="23">
        <v>416666</v>
      </c>
      <c r="E21" s="23">
        <v>500000</v>
      </c>
      <c r="F21" s="23"/>
      <c r="G21" s="13"/>
      <c r="H21" s="14"/>
    </row>
    <row r="22" spans="1:8" ht="15.75" customHeight="1">
      <c r="A22" s="226"/>
      <c r="B22" s="36"/>
      <c r="C22" s="5"/>
      <c r="D22" s="26"/>
      <c r="F22" s="193" t="s">
        <v>74</v>
      </c>
      <c r="G22" s="182" t="s">
        <v>79</v>
      </c>
      <c r="H22" s="183">
        <v>71242000</v>
      </c>
    </row>
    <row r="23" spans="1:8">
      <c r="A23" s="227"/>
      <c r="B23" s="41"/>
      <c r="C23" s="28" t="s">
        <v>83</v>
      </c>
      <c r="D23" s="159">
        <v>416666</v>
      </c>
      <c r="F23" s="194"/>
      <c r="G23" s="192"/>
      <c r="H23" s="189"/>
    </row>
    <row r="24" spans="1:8" ht="31.5" customHeight="1" thickBot="1">
      <c r="A24" s="228" t="s">
        <v>27</v>
      </c>
      <c r="B24" s="229"/>
      <c r="C24" s="6" t="s">
        <v>84</v>
      </c>
      <c r="D24" s="15"/>
      <c r="E24" s="15"/>
      <c r="F24" s="15"/>
      <c r="G24" s="72" t="s">
        <v>108</v>
      </c>
      <c r="H24" s="34">
        <v>55062000</v>
      </c>
    </row>
    <row r="25" spans="1:8" ht="30">
      <c r="A25" s="153">
        <v>7</v>
      </c>
      <c r="B25" s="9" t="s">
        <v>51</v>
      </c>
      <c r="C25" s="39" t="s">
        <v>63</v>
      </c>
      <c r="D25" s="48">
        <v>1000000</v>
      </c>
      <c r="E25" s="10">
        <f>SUM(D25*1.2)</f>
        <v>1200000</v>
      </c>
      <c r="F25" s="40" t="s">
        <v>74</v>
      </c>
      <c r="G25" s="13" t="s">
        <v>75</v>
      </c>
      <c r="H25" s="14">
        <v>50000000</v>
      </c>
    </row>
    <row r="26" spans="1:8" ht="15.75" thickBot="1">
      <c r="A26" s="180" t="s">
        <v>27</v>
      </c>
      <c r="B26" s="181"/>
      <c r="C26" s="6" t="s">
        <v>30</v>
      </c>
      <c r="D26" s="15"/>
      <c r="E26" s="15"/>
      <c r="F26" s="15"/>
      <c r="G26" s="72" t="s">
        <v>108</v>
      </c>
      <c r="H26" s="136">
        <v>53990800</v>
      </c>
    </row>
    <row r="27" spans="1:8" ht="25.5">
      <c r="A27" s="160">
        <v>8</v>
      </c>
      <c r="B27" s="161" t="s">
        <v>51</v>
      </c>
      <c r="C27" s="161" t="s">
        <v>64</v>
      </c>
      <c r="D27" s="162">
        <v>2000000</v>
      </c>
      <c r="E27" s="162">
        <v>2400000</v>
      </c>
      <c r="F27" s="163" t="s">
        <v>74</v>
      </c>
      <c r="G27" s="164" t="s">
        <v>78</v>
      </c>
      <c r="H27" s="165">
        <v>50232100</v>
      </c>
    </row>
    <row r="28" spans="1:8" ht="15.75" thickBot="1">
      <c r="A28" s="166"/>
      <c r="B28" s="167"/>
      <c r="C28" s="168" t="s">
        <v>59</v>
      </c>
      <c r="D28" s="83"/>
      <c r="E28" s="83"/>
      <c r="F28" s="83"/>
      <c r="G28" s="72" t="s">
        <v>108</v>
      </c>
      <c r="H28" s="169">
        <v>5321900</v>
      </c>
    </row>
    <row r="29" spans="1:8" ht="25.5">
      <c r="A29" s="153">
        <v>9</v>
      </c>
      <c r="B29" s="9" t="s">
        <v>51</v>
      </c>
      <c r="C29" s="9" t="s">
        <v>65</v>
      </c>
      <c r="D29" s="10">
        <v>416666</v>
      </c>
      <c r="E29" s="10">
        <v>500000</v>
      </c>
      <c r="F29" s="40" t="s">
        <v>74</v>
      </c>
      <c r="G29" s="13" t="s">
        <v>77</v>
      </c>
      <c r="H29" s="14">
        <v>50232000</v>
      </c>
    </row>
    <row r="30" spans="1:8" ht="15.75" thickBot="1">
      <c r="A30" s="180" t="s">
        <v>27</v>
      </c>
      <c r="B30" s="181"/>
      <c r="C30" s="6" t="s">
        <v>59</v>
      </c>
      <c r="D30" s="15"/>
      <c r="E30" s="15"/>
      <c r="F30" s="15"/>
      <c r="G30" s="72" t="s">
        <v>108</v>
      </c>
      <c r="H30" s="136">
        <v>53214000</v>
      </c>
    </row>
    <row r="31" spans="1:8" ht="25.5">
      <c r="A31" s="153">
        <v>10</v>
      </c>
      <c r="B31" s="9" t="s">
        <v>51</v>
      </c>
      <c r="C31" s="9" t="s">
        <v>66</v>
      </c>
      <c r="D31" s="10">
        <v>416666</v>
      </c>
      <c r="E31" s="10">
        <v>500000</v>
      </c>
      <c r="F31" s="40" t="s">
        <v>74</v>
      </c>
      <c r="G31" s="13" t="s">
        <v>78</v>
      </c>
      <c r="H31" s="14">
        <v>45233290</v>
      </c>
    </row>
    <row r="32" spans="1:8" ht="15.75" thickBot="1">
      <c r="A32" s="150"/>
      <c r="B32" s="151"/>
      <c r="C32" s="6" t="s">
        <v>59</v>
      </c>
      <c r="D32" s="15"/>
      <c r="E32" s="15"/>
      <c r="F32" s="15"/>
      <c r="G32" s="72" t="s">
        <v>108</v>
      </c>
      <c r="H32" s="136">
        <v>53217000</v>
      </c>
    </row>
    <row r="33" spans="1:8" ht="25.5">
      <c r="A33" s="153">
        <v>11</v>
      </c>
      <c r="B33" s="9" t="s">
        <v>51</v>
      </c>
      <c r="C33" s="9" t="s">
        <v>67</v>
      </c>
      <c r="D33" s="10">
        <v>1250000</v>
      </c>
      <c r="E33" s="10">
        <f>SUM(D33*1.2)</f>
        <v>1500000</v>
      </c>
      <c r="F33" s="40" t="s">
        <v>74</v>
      </c>
      <c r="G33" s="13" t="s">
        <v>77</v>
      </c>
      <c r="H33" s="14">
        <v>90620000</v>
      </c>
    </row>
    <row r="34" spans="1:8" ht="15.75" thickBot="1">
      <c r="A34" s="180" t="s">
        <v>27</v>
      </c>
      <c r="B34" s="181"/>
      <c r="C34" s="6" t="s">
        <v>59</v>
      </c>
      <c r="D34" s="35"/>
      <c r="E34" s="15"/>
      <c r="F34" s="15"/>
      <c r="G34" s="72" t="s">
        <v>108</v>
      </c>
      <c r="H34" s="136">
        <v>53995400</v>
      </c>
    </row>
    <row r="35" spans="1:8" ht="25.5">
      <c r="A35" s="153">
        <v>12</v>
      </c>
      <c r="B35" s="9" t="s">
        <v>51</v>
      </c>
      <c r="C35" s="9" t="s">
        <v>68</v>
      </c>
      <c r="D35" s="10">
        <v>1583333</v>
      </c>
      <c r="E35" s="10">
        <v>1900000</v>
      </c>
      <c r="F35" s="40" t="s">
        <v>74</v>
      </c>
      <c r="G35" s="13" t="s">
        <v>78</v>
      </c>
      <c r="H35" s="14">
        <v>77341000</v>
      </c>
    </row>
    <row r="36" spans="1:8" ht="15.75" thickBot="1">
      <c r="A36" s="170" t="s">
        <v>27</v>
      </c>
      <c r="B36" s="171"/>
      <c r="C36" s="6" t="s">
        <v>59</v>
      </c>
      <c r="D36" s="15"/>
      <c r="E36" s="15"/>
      <c r="F36" s="15"/>
      <c r="G36" s="72" t="s">
        <v>108</v>
      </c>
      <c r="H36" s="172" t="s">
        <v>113</v>
      </c>
    </row>
    <row r="37" spans="1:8" ht="25.5">
      <c r="A37" s="153">
        <v>13</v>
      </c>
      <c r="B37" s="9" t="s">
        <v>51</v>
      </c>
      <c r="C37" s="9" t="s">
        <v>69</v>
      </c>
      <c r="D37" s="10">
        <v>5000000</v>
      </c>
      <c r="E37" s="10">
        <f>SUM(D37*1.2)</f>
        <v>6000000</v>
      </c>
      <c r="F37" s="40" t="s">
        <v>74</v>
      </c>
      <c r="G37" s="13" t="s">
        <v>79</v>
      </c>
      <c r="H37" s="14">
        <v>9053000</v>
      </c>
    </row>
    <row r="38" spans="1:8" ht="15.75" thickBot="1">
      <c r="A38" s="180" t="s">
        <v>27</v>
      </c>
      <c r="B38" s="181"/>
      <c r="C38" s="6" t="s">
        <v>59</v>
      </c>
      <c r="D38" s="35"/>
      <c r="E38" s="15"/>
      <c r="F38" s="15"/>
      <c r="G38" s="72" t="s">
        <v>108</v>
      </c>
      <c r="H38" s="136">
        <v>53215000</v>
      </c>
    </row>
    <row r="39" spans="1:8" ht="25.5">
      <c r="A39" s="153">
        <v>14</v>
      </c>
      <c r="B39" s="9" t="s">
        <v>51</v>
      </c>
      <c r="C39" s="9" t="s">
        <v>70</v>
      </c>
      <c r="D39" s="10">
        <v>6666666</v>
      </c>
      <c r="E39" s="10">
        <v>8000000</v>
      </c>
      <c r="F39" s="40" t="s">
        <v>74</v>
      </c>
      <c r="G39" s="13" t="s">
        <v>77</v>
      </c>
      <c r="H39" s="14">
        <v>90513300</v>
      </c>
    </row>
    <row r="40" spans="1:8" ht="15.75" thickBot="1">
      <c r="A40" s="180" t="s">
        <v>27</v>
      </c>
      <c r="B40" s="181"/>
      <c r="C40" s="6" t="s">
        <v>59</v>
      </c>
      <c r="D40" s="15"/>
      <c r="E40" s="15"/>
      <c r="F40" s="15"/>
      <c r="G40" s="72" t="s">
        <v>108</v>
      </c>
      <c r="H40" s="135">
        <v>53994000</v>
      </c>
    </row>
    <row r="41" spans="1:8" ht="25.5">
      <c r="A41" s="153">
        <v>15</v>
      </c>
      <c r="B41" s="9" t="s">
        <v>51</v>
      </c>
      <c r="C41" s="9" t="s">
        <v>86</v>
      </c>
      <c r="D41" s="10">
        <v>2000000</v>
      </c>
      <c r="E41" s="10">
        <v>2400000</v>
      </c>
      <c r="F41" s="40" t="s">
        <v>74</v>
      </c>
      <c r="G41" s="13" t="s">
        <v>77</v>
      </c>
      <c r="H41" s="14">
        <v>98390000</v>
      </c>
    </row>
    <row r="42" spans="1:8" ht="15.75" thickBot="1">
      <c r="A42" s="180" t="s">
        <v>27</v>
      </c>
      <c r="B42" s="181"/>
      <c r="C42" s="6" t="s">
        <v>30</v>
      </c>
      <c r="D42" s="15"/>
      <c r="E42" s="15"/>
      <c r="F42" s="15"/>
      <c r="G42" s="72" t="s">
        <v>108</v>
      </c>
      <c r="H42" s="135">
        <v>53990100</v>
      </c>
    </row>
    <row r="43" spans="1:8" ht="25.5">
      <c r="A43" s="153">
        <v>16</v>
      </c>
      <c r="B43" s="9" t="s">
        <v>51</v>
      </c>
      <c r="C43" s="9" t="s">
        <v>87</v>
      </c>
      <c r="D43" s="10">
        <v>1650000</v>
      </c>
      <c r="E43" s="10">
        <v>1980000</v>
      </c>
      <c r="F43" s="40" t="s">
        <v>74</v>
      </c>
      <c r="G43" s="13" t="s">
        <v>77</v>
      </c>
      <c r="H43" s="14">
        <v>98395000</v>
      </c>
    </row>
    <row r="44" spans="1:8" ht="15.75" thickBot="1">
      <c r="A44" s="180" t="s">
        <v>27</v>
      </c>
      <c r="B44" s="181"/>
      <c r="C44" s="6" t="s">
        <v>30</v>
      </c>
      <c r="D44" s="15"/>
      <c r="E44" s="15"/>
      <c r="F44" s="15"/>
      <c r="G44" s="72" t="s">
        <v>108</v>
      </c>
      <c r="H44" s="135">
        <v>5399000</v>
      </c>
    </row>
    <row r="45" spans="1:8" ht="25.5">
      <c r="A45" s="153">
        <v>17</v>
      </c>
      <c r="B45" s="9" t="s">
        <v>51</v>
      </c>
      <c r="C45" s="9" t="s">
        <v>88</v>
      </c>
      <c r="D45" s="10">
        <v>1133333</v>
      </c>
      <c r="E45" s="10">
        <v>1360000</v>
      </c>
      <c r="F45" s="40" t="s">
        <v>74</v>
      </c>
      <c r="G45" s="13" t="s">
        <v>75</v>
      </c>
      <c r="H45" s="14">
        <v>6000000</v>
      </c>
    </row>
    <row r="46" spans="1:8" ht="15.75" thickBot="1">
      <c r="A46" s="180" t="s">
        <v>27</v>
      </c>
      <c r="B46" s="181"/>
      <c r="C46" s="6" t="s">
        <v>103</v>
      </c>
      <c r="D46" s="15"/>
      <c r="E46" s="15"/>
      <c r="F46" s="15"/>
      <c r="G46" s="72" t="s">
        <v>108</v>
      </c>
      <c r="H46" s="135">
        <v>53100000</v>
      </c>
    </row>
    <row r="47" spans="1:8" ht="25.5">
      <c r="A47" s="153">
        <v>18</v>
      </c>
      <c r="B47" s="9" t="s">
        <v>51</v>
      </c>
      <c r="C47" s="9" t="s">
        <v>116</v>
      </c>
      <c r="D47" s="10">
        <v>1500000</v>
      </c>
      <c r="E47" s="10">
        <v>1800000</v>
      </c>
      <c r="F47" s="40" t="s">
        <v>74</v>
      </c>
      <c r="G47" s="13" t="s">
        <v>75</v>
      </c>
      <c r="H47" s="14">
        <v>9839000</v>
      </c>
    </row>
    <row r="48" spans="1:8" ht="15.75" thickBot="1">
      <c r="A48" s="180" t="s">
        <v>27</v>
      </c>
      <c r="B48" s="181"/>
      <c r="C48" s="6" t="s">
        <v>30</v>
      </c>
      <c r="D48" s="15"/>
      <c r="E48" s="15"/>
      <c r="F48" s="15"/>
      <c r="G48" s="72" t="s">
        <v>108</v>
      </c>
      <c r="H48" s="135">
        <v>55023000</v>
      </c>
    </row>
    <row r="49" spans="1:8" ht="25.5">
      <c r="A49" s="153">
        <v>19</v>
      </c>
      <c r="B49" s="9" t="s">
        <v>51</v>
      </c>
      <c r="C49" s="9" t="s">
        <v>50</v>
      </c>
      <c r="D49" s="10">
        <v>3083333</v>
      </c>
      <c r="E49" s="10">
        <v>3700000</v>
      </c>
      <c r="F49" s="40" t="s">
        <v>74</v>
      </c>
      <c r="G49" s="13" t="s">
        <v>79</v>
      </c>
      <c r="H49" s="14">
        <v>77300000</v>
      </c>
    </row>
    <row r="50" spans="1:8" ht="15.75" thickBot="1">
      <c r="A50" s="180" t="s">
        <v>27</v>
      </c>
      <c r="B50" s="181"/>
      <c r="C50" s="6" t="s">
        <v>30</v>
      </c>
      <c r="D50" s="15"/>
      <c r="E50" s="15"/>
      <c r="F50" s="15"/>
      <c r="G50" s="72" t="s">
        <v>108</v>
      </c>
      <c r="H50" s="34">
        <v>53990700</v>
      </c>
    </row>
    <row r="51" spans="1:8" ht="25.5">
      <c r="A51" s="153">
        <v>20</v>
      </c>
      <c r="B51" s="9" t="s">
        <v>51</v>
      </c>
      <c r="C51" s="9" t="s">
        <v>69</v>
      </c>
      <c r="D51" s="10">
        <v>5000000</v>
      </c>
      <c r="E51" s="10">
        <f>SUM(D51*1.2)</f>
        <v>6000000</v>
      </c>
      <c r="F51" s="40" t="s">
        <v>74</v>
      </c>
      <c r="G51" s="13" t="s">
        <v>79</v>
      </c>
      <c r="H51" s="14">
        <v>9053000</v>
      </c>
    </row>
    <row r="52" spans="1:8" ht="15.75" thickBot="1">
      <c r="A52" s="180" t="s">
        <v>27</v>
      </c>
      <c r="B52" s="181"/>
      <c r="C52" s="6" t="s">
        <v>59</v>
      </c>
      <c r="D52" s="35"/>
      <c r="E52" s="15"/>
      <c r="F52" s="15"/>
      <c r="G52" s="72" t="s">
        <v>108</v>
      </c>
      <c r="H52" s="136">
        <v>53215000</v>
      </c>
    </row>
    <row r="53" spans="1:8" ht="15.75" thickBot="1">
      <c r="G53" s="98"/>
    </row>
    <row r="54" spans="1:8" ht="25.5">
      <c r="A54" s="173">
        <v>21</v>
      </c>
      <c r="B54" s="145" t="s">
        <v>51</v>
      </c>
      <c r="C54" s="145" t="s">
        <v>88</v>
      </c>
      <c r="D54" s="143">
        <v>1666666</v>
      </c>
      <c r="E54" s="143">
        <v>2000000</v>
      </c>
      <c r="F54" s="174" t="s">
        <v>74</v>
      </c>
      <c r="G54" s="175" t="s">
        <v>79</v>
      </c>
      <c r="H54" s="147">
        <v>60000000</v>
      </c>
    </row>
    <row r="55" spans="1:8" ht="15.75" thickBot="1">
      <c r="A55" s="223" t="s">
        <v>27</v>
      </c>
      <c r="B55" s="224"/>
      <c r="C55" s="176" t="s">
        <v>59</v>
      </c>
      <c r="D55" s="177"/>
      <c r="E55" s="178"/>
      <c r="F55" s="178"/>
      <c r="G55" s="179" t="s">
        <v>108</v>
      </c>
      <c r="H55" s="148">
        <v>53100000</v>
      </c>
    </row>
    <row r="56" spans="1:8" ht="25.5">
      <c r="A56" s="173">
        <v>22</v>
      </c>
      <c r="B56" s="145" t="s">
        <v>51</v>
      </c>
      <c r="C56" s="145" t="s">
        <v>69</v>
      </c>
      <c r="D56" s="143">
        <v>2500000</v>
      </c>
      <c r="E56" s="143">
        <f>SUM(D56*1.2)</f>
        <v>3000000</v>
      </c>
      <c r="F56" s="174" t="s">
        <v>74</v>
      </c>
      <c r="G56" s="175" t="s">
        <v>79</v>
      </c>
      <c r="H56" s="147">
        <v>9053000</v>
      </c>
    </row>
    <row r="57" spans="1:8" ht="15.75" thickBot="1">
      <c r="A57" s="223" t="s">
        <v>27</v>
      </c>
      <c r="B57" s="224"/>
      <c r="C57" s="176" t="s">
        <v>59</v>
      </c>
      <c r="D57" s="177"/>
      <c r="E57" s="178"/>
      <c r="F57" s="178"/>
      <c r="G57" s="179" t="s">
        <v>108</v>
      </c>
      <c r="H57" s="148">
        <v>53215000</v>
      </c>
    </row>
    <row r="58" spans="1:8" ht="25.5">
      <c r="A58" s="173">
        <v>23</v>
      </c>
      <c r="B58" s="145" t="s">
        <v>51</v>
      </c>
      <c r="C58" s="145" t="s">
        <v>122</v>
      </c>
      <c r="D58" s="143">
        <v>833333</v>
      </c>
      <c r="E58" s="143">
        <v>1000000</v>
      </c>
      <c r="F58" s="174" t="s">
        <v>74</v>
      </c>
      <c r="G58" s="175" t="s">
        <v>79</v>
      </c>
      <c r="H58" s="147">
        <v>9053000</v>
      </c>
    </row>
    <row r="59" spans="1:8" ht="15.75" thickBot="1">
      <c r="A59" s="223" t="s">
        <v>27</v>
      </c>
      <c r="B59" s="224"/>
      <c r="C59" s="176" t="s">
        <v>59</v>
      </c>
      <c r="D59" s="177"/>
      <c r="E59" s="178"/>
      <c r="F59" s="178"/>
      <c r="G59" s="179" t="s">
        <v>108</v>
      </c>
      <c r="H59" s="257">
        <v>53995300</v>
      </c>
    </row>
    <row r="60" spans="1:8">
      <c r="A60" s="81"/>
      <c r="B60" s="81"/>
      <c r="C60" s="81"/>
      <c r="D60" s="81"/>
      <c r="E60" s="81"/>
      <c r="F60" s="81"/>
      <c r="G60" s="81"/>
      <c r="H60" s="81"/>
    </row>
  </sheetData>
  <mergeCells count="34">
    <mergeCell ref="C1:H1"/>
    <mergeCell ref="A1:B1"/>
    <mergeCell ref="D2:E2"/>
    <mergeCell ref="A18:B18"/>
    <mergeCell ref="A3:A9"/>
    <mergeCell ref="A10:B10"/>
    <mergeCell ref="A14:B14"/>
    <mergeCell ref="F4:F9"/>
    <mergeCell ref="F16:F17"/>
    <mergeCell ref="A15:A17"/>
    <mergeCell ref="A44:B44"/>
    <mergeCell ref="F22:F23"/>
    <mergeCell ref="H4:H9"/>
    <mergeCell ref="G4:G9"/>
    <mergeCell ref="G16:G17"/>
    <mergeCell ref="H16:H17"/>
    <mergeCell ref="G22:G23"/>
    <mergeCell ref="H22:H23"/>
    <mergeCell ref="A55:B55"/>
    <mergeCell ref="A57:B57"/>
    <mergeCell ref="A59:B59"/>
    <mergeCell ref="A52:B52"/>
    <mergeCell ref="A20:B20"/>
    <mergeCell ref="A38:B38"/>
    <mergeCell ref="A40:B40"/>
    <mergeCell ref="A21:A23"/>
    <mergeCell ref="A30:B30"/>
    <mergeCell ref="A34:B34"/>
    <mergeCell ref="A50:B50"/>
    <mergeCell ref="A48:B48"/>
    <mergeCell ref="A46:B46"/>
    <mergeCell ref="A24:B24"/>
    <mergeCell ref="A26:B26"/>
    <mergeCell ref="A42:B42"/>
  </mergeCells>
  <pageMargins left="0.7" right="0.7" top="0.42708333333333331" bottom="0.39583333333333331" header="0.3" footer="0.3"/>
  <pageSetup paperSize="9" orientation="landscape" r:id="rId1"/>
  <headerFooter>
    <oddFooter>&amp;C&amp;P/6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60"/>
  <sheetViews>
    <sheetView tabSelected="1" view="pageLayout" zoomScaleNormal="100" workbookViewId="0">
      <selection activeCell="A8" sqref="A8:C12"/>
    </sheetView>
  </sheetViews>
  <sheetFormatPr defaultRowHeight="15"/>
  <cols>
    <col min="1" max="1" width="5.42578125" style="33" customWidth="1"/>
    <col min="2" max="2" width="15.42578125" style="33" customWidth="1"/>
    <col min="3" max="3" width="49.5703125" style="33" customWidth="1"/>
    <col min="4" max="4" width="12.5703125" style="33" customWidth="1"/>
    <col min="5" max="6" width="12" style="33" customWidth="1"/>
    <col min="7" max="7" width="14.85546875" style="33" customWidth="1"/>
    <col min="8" max="8" width="9.28515625" style="33" customWidth="1"/>
  </cols>
  <sheetData>
    <row r="1" spans="1:9" ht="16.5" thickBot="1">
      <c r="A1" s="255" t="s">
        <v>120</v>
      </c>
      <c r="B1" s="256"/>
      <c r="C1" s="234">
        <f>SUM(D3+D8+D10+D12+D14+D16+D18)</f>
        <v>35118332</v>
      </c>
      <c r="D1" s="235"/>
      <c r="E1" s="235"/>
      <c r="F1" s="235"/>
      <c r="G1" s="235"/>
      <c r="H1" s="236"/>
    </row>
    <row r="2" spans="1:9" ht="30.75" thickBot="1">
      <c r="A2" s="19" t="s">
        <v>0</v>
      </c>
      <c r="B2" s="20" t="s">
        <v>1</v>
      </c>
      <c r="C2" s="44" t="s">
        <v>2</v>
      </c>
      <c r="D2" s="239" t="s">
        <v>28</v>
      </c>
      <c r="E2" s="239"/>
      <c r="F2" s="20" t="s">
        <v>26</v>
      </c>
      <c r="G2" s="20" t="s">
        <v>3</v>
      </c>
      <c r="H2" s="21" t="s">
        <v>4</v>
      </c>
    </row>
    <row r="3" spans="1:9" ht="15.75" customHeight="1">
      <c r="A3" s="225" t="s">
        <v>5</v>
      </c>
      <c r="B3" s="22" t="s">
        <v>39</v>
      </c>
      <c r="C3" s="22" t="s">
        <v>55</v>
      </c>
      <c r="D3" s="23">
        <f>SUM(D4:D6)</f>
        <v>1660000</v>
      </c>
      <c r="E3" s="23">
        <f>SUM(D3*1.2)</f>
        <v>1992000</v>
      </c>
      <c r="F3" s="23"/>
      <c r="G3" s="22"/>
      <c r="H3" s="24"/>
    </row>
    <row r="4" spans="1:9">
      <c r="A4" s="226"/>
      <c r="B4" s="126"/>
      <c r="C4" s="127" t="s">
        <v>123</v>
      </c>
      <c r="D4" s="121">
        <v>830000</v>
      </c>
      <c r="F4" s="190" t="s">
        <v>74</v>
      </c>
      <c r="G4" s="248" t="s">
        <v>79</v>
      </c>
      <c r="H4" s="183">
        <v>45000000</v>
      </c>
    </row>
    <row r="5" spans="1:9">
      <c r="A5" s="226"/>
      <c r="B5" s="126"/>
      <c r="C5" s="128" t="s">
        <v>114</v>
      </c>
      <c r="D5" s="121">
        <v>830000</v>
      </c>
      <c r="F5" s="190"/>
      <c r="G5" s="248"/>
      <c r="H5" s="183"/>
    </row>
    <row r="6" spans="1:9">
      <c r="A6" s="226"/>
      <c r="B6" s="126"/>
      <c r="C6" s="149"/>
      <c r="D6" s="121"/>
      <c r="F6" s="190"/>
      <c r="G6" s="248"/>
      <c r="H6" s="183"/>
    </row>
    <row r="7" spans="1:9" ht="15.75" thickBot="1">
      <c r="A7" s="253" t="s">
        <v>27</v>
      </c>
      <c r="B7" s="254"/>
      <c r="C7" s="16" t="s">
        <v>30</v>
      </c>
      <c r="D7" s="15"/>
      <c r="E7" s="15"/>
      <c r="F7" s="15"/>
      <c r="G7" s="29"/>
      <c r="H7" s="17"/>
    </row>
    <row r="8" spans="1:9" ht="33" customHeight="1">
      <c r="A8" s="113" t="s">
        <v>8</v>
      </c>
      <c r="B8" s="52" t="s">
        <v>39</v>
      </c>
      <c r="C8" s="52" t="s">
        <v>104</v>
      </c>
      <c r="D8" s="53">
        <v>25833333</v>
      </c>
      <c r="E8" s="58">
        <v>31000000</v>
      </c>
      <c r="F8" s="59" t="s">
        <v>74</v>
      </c>
      <c r="G8" s="54" t="s">
        <v>79</v>
      </c>
      <c r="H8" s="42">
        <v>45454000</v>
      </c>
    </row>
    <row r="9" spans="1:9" ht="15.75" thickBot="1">
      <c r="A9" s="249" t="s">
        <v>27</v>
      </c>
      <c r="B9" s="250"/>
      <c r="C9" s="55" t="s">
        <v>59</v>
      </c>
      <c r="D9" s="56"/>
      <c r="E9" s="56"/>
      <c r="F9" s="56"/>
      <c r="G9" s="97" t="s">
        <v>108</v>
      </c>
      <c r="H9" s="17">
        <v>53218000</v>
      </c>
    </row>
    <row r="10" spans="1:9" ht="30">
      <c r="A10" s="113" t="s">
        <v>12</v>
      </c>
      <c r="B10" s="52" t="s">
        <v>39</v>
      </c>
      <c r="C10" s="52" t="s">
        <v>71</v>
      </c>
      <c r="D10" s="53">
        <v>1666666</v>
      </c>
      <c r="E10" s="53">
        <v>2000000</v>
      </c>
      <c r="F10" s="59" t="s">
        <v>74</v>
      </c>
      <c r="G10" s="54" t="s">
        <v>78</v>
      </c>
      <c r="H10" s="60">
        <v>45112400</v>
      </c>
    </row>
    <row r="11" spans="1:9" ht="15.75" thickBot="1">
      <c r="A11" s="251" t="s">
        <v>27</v>
      </c>
      <c r="B11" s="252"/>
      <c r="C11" s="55" t="s">
        <v>59</v>
      </c>
      <c r="D11" s="56"/>
      <c r="E11" s="56"/>
      <c r="F11" s="56"/>
      <c r="G11" s="97" t="s">
        <v>108</v>
      </c>
      <c r="H11" s="57">
        <v>53995010</v>
      </c>
      <c r="I11" s="7"/>
    </row>
    <row r="12" spans="1:9" ht="30">
      <c r="A12" s="129">
        <v>4</v>
      </c>
      <c r="B12" s="130" t="s">
        <v>39</v>
      </c>
      <c r="C12" s="100" t="s">
        <v>72</v>
      </c>
      <c r="D12" s="101">
        <v>500000</v>
      </c>
      <c r="E12" s="101">
        <v>600000</v>
      </c>
      <c r="F12" s="103" t="s">
        <v>74</v>
      </c>
      <c r="G12" s="104" t="s">
        <v>77</v>
      </c>
      <c r="H12" s="131">
        <v>98390000</v>
      </c>
      <c r="I12" s="7"/>
    </row>
    <row r="13" spans="1:9" ht="15.75" thickBot="1">
      <c r="A13" s="86"/>
      <c r="B13" s="87"/>
      <c r="C13" s="106" t="s">
        <v>30</v>
      </c>
      <c r="D13" s="49"/>
      <c r="E13" s="49"/>
      <c r="F13" s="49"/>
      <c r="G13" s="138" t="s">
        <v>108</v>
      </c>
      <c r="H13" s="17">
        <v>53996000</v>
      </c>
      <c r="I13" s="7"/>
    </row>
    <row r="14" spans="1:9" ht="30">
      <c r="A14" s="113">
        <v>5</v>
      </c>
      <c r="B14" s="52" t="s">
        <v>39</v>
      </c>
      <c r="C14" s="52" t="s">
        <v>105</v>
      </c>
      <c r="D14" s="53">
        <v>833333</v>
      </c>
      <c r="E14" s="53">
        <v>1000000</v>
      </c>
      <c r="F14" s="59" t="s">
        <v>74</v>
      </c>
      <c r="G14" s="54" t="s">
        <v>77</v>
      </c>
      <c r="H14" s="60">
        <v>45246400</v>
      </c>
      <c r="I14" s="7"/>
    </row>
    <row r="15" spans="1:9" ht="15.75" thickBot="1">
      <c r="A15" s="180" t="s">
        <v>27</v>
      </c>
      <c r="B15" s="181"/>
      <c r="C15" s="6" t="s">
        <v>59</v>
      </c>
      <c r="D15" s="15"/>
      <c r="E15" s="15"/>
      <c r="F15" s="15"/>
      <c r="G15" s="138" t="s">
        <v>108</v>
      </c>
      <c r="H15" s="137" t="s">
        <v>115</v>
      </c>
      <c r="I15" s="7"/>
    </row>
    <row r="16" spans="1:9" ht="30">
      <c r="A16" s="113">
        <v>6</v>
      </c>
      <c r="B16" s="52" t="s">
        <v>39</v>
      </c>
      <c r="C16" s="145" t="s">
        <v>119</v>
      </c>
      <c r="D16" s="53">
        <v>2500000</v>
      </c>
      <c r="E16" s="53">
        <v>3000000</v>
      </c>
      <c r="F16" s="59" t="s">
        <v>74</v>
      </c>
      <c r="G16" s="54" t="s">
        <v>79</v>
      </c>
      <c r="H16" s="60">
        <v>4500000</v>
      </c>
      <c r="I16" s="7"/>
    </row>
    <row r="17" spans="1:9" ht="15.75" thickBot="1">
      <c r="A17" s="249" t="s">
        <v>27</v>
      </c>
      <c r="B17" s="250"/>
      <c r="C17" s="55" t="s">
        <v>59</v>
      </c>
      <c r="D17" s="56"/>
      <c r="E17" s="56"/>
      <c r="F17" s="56"/>
      <c r="G17" s="97" t="s">
        <v>108</v>
      </c>
      <c r="H17" s="146">
        <v>5321820</v>
      </c>
      <c r="I17" s="7"/>
    </row>
    <row r="18" spans="1:9" ht="30">
      <c r="A18" s="113"/>
      <c r="B18" s="52" t="s">
        <v>39</v>
      </c>
      <c r="C18" s="145" t="s">
        <v>124</v>
      </c>
      <c r="D18" s="53">
        <v>2125000</v>
      </c>
      <c r="E18" s="53">
        <v>2550000</v>
      </c>
      <c r="F18" s="59" t="s">
        <v>74</v>
      </c>
      <c r="G18" s="54" t="s">
        <v>79</v>
      </c>
      <c r="H18" s="60">
        <v>98390000</v>
      </c>
      <c r="I18" s="7"/>
    </row>
    <row r="19" spans="1:9" ht="15.75" thickBot="1">
      <c r="A19" s="249" t="s">
        <v>27</v>
      </c>
      <c r="B19" s="250"/>
      <c r="C19" s="55" t="s">
        <v>59</v>
      </c>
      <c r="D19" s="56"/>
      <c r="E19" s="56"/>
      <c r="F19" s="56"/>
      <c r="G19" s="97" t="s">
        <v>108</v>
      </c>
      <c r="H19" s="146">
        <v>53215300</v>
      </c>
      <c r="I19" s="7"/>
    </row>
    <row r="20" spans="1:9">
      <c r="B20" s="41"/>
      <c r="C20" s="41"/>
      <c r="D20" s="41"/>
      <c r="E20" s="41"/>
      <c r="F20" s="41"/>
      <c r="G20" s="41"/>
      <c r="H20" s="41"/>
      <c r="I20" s="7"/>
    </row>
    <row r="21" spans="1:9">
      <c r="B21" s="41"/>
      <c r="C21" s="41"/>
      <c r="D21" s="41"/>
      <c r="E21" s="41"/>
      <c r="F21" s="43"/>
      <c r="G21" s="43"/>
      <c r="H21" s="43"/>
      <c r="I21" s="7"/>
    </row>
    <row r="22" spans="1:9">
      <c r="B22" s="41"/>
      <c r="C22" s="41"/>
      <c r="D22" s="41"/>
      <c r="E22" s="41"/>
      <c r="F22" s="246" t="s">
        <v>80</v>
      </c>
      <c r="G22" s="246"/>
      <c r="H22" s="246"/>
      <c r="I22" s="7"/>
    </row>
    <row r="23" spans="1:9">
      <c r="B23" s="41"/>
      <c r="C23" s="41"/>
      <c r="D23" s="41"/>
      <c r="E23" s="41"/>
      <c r="F23" s="247" t="s">
        <v>81</v>
      </c>
      <c r="G23" s="247"/>
      <c r="H23" s="247"/>
      <c r="I23" s="7"/>
    </row>
    <row r="24" spans="1:9">
      <c r="B24" s="41"/>
      <c r="C24" s="41"/>
      <c r="D24" s="41"/>
      <c r="E24" s="41"/>
      <c r="F24" s="41"/>
      <c r="G24" s="41"/>
      <c r="H24" s="41"/>
      <c r="I24" s="7"/>
    </row>
    <row r="25" spans="1:9">
      <c r="B25" s="41"/>
      <c r="C25" s="41"/>
      <c r="D25" s="41"/>
      <c r="E25" s="41"/>
      <c r="F25" s="41"/>
      <c r="G25" s="41"/>
      <c r="H25" s="41"/>
      <c r="I25" s="7"/>
    </row>
    <row r="26" spans="1:9">
      <c r="B26" s="41"/>
      <c r="C26" s="41"/>
      <c r="D26" s="41"/>
      <c r="E26" s="41"/>
      <c r="F26" s="41"/>
      <c r="G26" s="41"/>
      <c r="H26" s="41"/>
      <c r="I26" s="7"/>
    </row>
    <row r="27" spans="1:9">
      <c r="B27" s="41"/>
      <c r="C27" s="41"/>
      <c r="D27" s="41"/>
      <c r="E27" s="41"/>
      <c r="F27" s="41"/>
      <c r="G27" s="41"/>
      <c r="H27" s="41"/>
      <c r="I27" s="7"/>
    </row>
    <row r="28" spans="1:9">
      <c r="B28" s="41"/>
      <c r="C28" s="41"/>
      <c r="D28" s="41"/>
      <c r="E28" s="41"/>
      <c r="F28" s="41"/>
      <c r="G28" s="41"/>
      <c r="H28" s="41"/>
      <c r="I28" s="7"/>
    </row>
    <row r="29" spans="1:9">
      <c r="B29" s="41"/>
      <c r="C29" s="41"/>
      <c r="D29" s="41"/>
      <c r="E29" s="41"/>
      <c r="F29" s="41"/>
      <c r="G29" s="41"/>
      <c r="H29" s="41"/>
      <c r="I29" s="7"/>
    </row>
    <row r="30" spans="1:9">
      <c r="B30" s="41"/>
      <c r="C30" s="41"/>
      <c r="D30" s="41"/>
      <c r="E30" s="41"/>
      <c r="F30" s="41"/>
      <c r="G30" s="41"/>
      <c r="H30" s="41"/>
      <c r="I30" s="7"/>
    </row>
    <row r="31" spans="1:9">
      <c r="B31" s="41"/>
      <c r="C31" s="41"/>
      <c r="D31" s="41"/>
      <c r="E31" s="41"/>
      <c r="F31" s="41"/>
      <c r="G31" s="41"/>
      <c r="H31" s="41"/>
      <c r="I31" s="7"/>
    </row>
    <row r="32" spans="1:9">
      <c r="B32" s="41"/>
      <c r="C32" s="41"/>
      <c r="D32" s="41"/>
      <c r="E32" s="41"/>
      <c r="F32" s="41"/>
      <c r="G32" s="41"/>
      <c r="H32" s="41"/>
      <c r="I32" s="7"/>
    </row>
    <row r="33" spans="2:9">
      <c r="B33" s="41"/>
      <c r="C33" s="41"/>
      <c r="D33" s="41"/>
      <c r="E33" s="41"/>
      <c r="F33" s="41"/>
      <c r="G33" s="41"/>
      <c r="H33" s="41"/>
      <c r="I33" s="7"/>
    </row>
    <row r="34" spans="2:9">
      <c r="B34" s="41"/>
      <c r="C34" s="41"/>
      <c r="D34" s="41"/>
      <c r="E34" s="41"/>
      <c r="F34" s="41"/>
      <c r="G34" s="41"/>
      <c r="H34" s="41"/>
      <c r="I34" s="7"/>
    </row>
    <row r="35" spans="2:9">
      <c r="B35" s="41"/>
      <c r="C35" s="41"/>
      <c r="D35" s="41"/>
      <c r="E35" s="41"/>
      <c r="F35" s="41"/>
      <c r="G35" s="41"/>
      <c r="H35" s="41"/>
      <c r="I35" s="7"/>
    </row>
    <row r="36" spans="2:9">
      <c r="B36" s="41"/>
      <c r="C36" s="41"/>
      <c r="D36" s="41"/>
      <c r="E36" s="41"/>
      <c r="F36" s="41"/>
      <c r="G36" s="41"/>
      <c r="H36" s="41"/>
      <c r="I36" s="7"/>
    </row>
    <row r="37" spans="2:9">
      <c r="B37" s="41"/>
      <c r="C37" s="41"/>
      <c r="D37" s="41"/>
      <c r="E37" s="41"/>
      <c r="F37" s="41"/>
      <c r="G37" s="41"/>
      <c r="H37" s="41"/>
      <c r="I37" s="7"/>
    </row>
    <row r="38" spans="2:9">
      <c r="B38" s="41"/>
      <c r="C38" s="41"/>
      <c r="D38" s="41"/>
      <c r="E38" s="41"/>
      <c r="F38" s="41"/>
      <c r="G38" s="41"/>
      <c r="H38" s="41"/>
      <c r="I38" s="7"/>
    </row>
    <row r="39" spans="2:9">
      <c r="B39" s="41"/>
      <c r="C39" s="41"/>
      <c r="D39" s="41"/>
      <c r="E39" s="41"/>
      <c r="F39" s="41"/>
      <c r="G39" s="41"/>
      <c r="H39" s="41"/>
      <c r="I39" s="7"/>
    </row>
    <row r="40" spans="2:9">
      <c r="B40" s="41"/>
      <c r="C40" s="41"/>
      <c r="D40" s="41"/>
      <c r="E40" s="41"/>
      <c r="F40" s="41"/>
      <c r="G40" s="41"/>
      <c r="H40" s="41"/>
      <c r="I40" s="7"/>
    </row>
    <row r="41" spans="2:9">
      <c r="B41" s="41"/>
      <c r="C41" s="41"/>
      <c r="D41" s="41"/>
      <c r="E41" s="41"/>
      <c r="F41" s="41"/>
      <c r="G41" s="41"/>
      <c r="H41" s="41"/>
      <c r="I41" s="7"/>
    </row>
    <row r="42" spans="2:9">
      <c r="B42" s="41"/>
      <c r="C42" s="41"/>
      <c r="D42" s="41"/>
      <c r="E42" s="41"/>
      <c r="F42" s="41"/>
      <c r="G42" s="41"/>
      <c r="H42" s="41"/>
      <c r="I42" s="7"/>
    </row>
    <row r="43" spans="2:9">
      <c r="B43" s="41"/>
      <c r="C43" s="41"/>
      <c r="D43" s="41"/>
      <c r="E43" s="41"/>
      <c r="F43" s="41"/>
      <c r="G43" s="41"/>
      <c r="H43" s="41"/>
      <c r="I43" s="7"/>
    </row>
    <row r="44" spans="2:9">
      <c r="B44" s="41"/>
    </row>
    <row r="56" spans="1:8">
      <c r="G56" s="98"/>
    </row>
    <row r="57" spans="1:8">
      <c r="G57" s="98"/>
    </row>
    <row r="58" spans="1:8">
      <c r="G58" s="98"/>
    </row>
    <row r="59" spans="1:8">
      <c r="A59" s="110"/>
      <c r="B59" s="110"/>
      <c r="C59" s="110"/>
      <c r="D59" s="110"/>
      <c r="E59" s="110"/>
      <c r="F59" s="110"/>
      <c r="G59" s="110"/>
      <c r="H59" s="110"/>
    </row>
    <row r="60" spans="1:8">
      <c r="A60" s="110"/>
      <c r="B60" s="110"/>
      <c r="C60" s="110"/>
      <c r="D60" s="110"/>
      <c r="E60" s="110"/>
      <c r="F60" s="110"/>
      <c r="G60" s="110"/>
      <c r="H60" s="111"/>
    </row>
  </sheetData>
  <mergeCells count="15">
    <mergeCell ref="F22:H22"/>
    <mergeCell ref="F23:H23"/>
    <mergeCell ref="C1:H1"/>
    <mergeCell ref="D2:E2"/>
    <mergeCell ref="A3:A6"/>
    <mergeCell ref="F4:F6"/>
    <mergeCell ref="H4:H6"/>
    <mergeCell ref="G4:G6"/>
    <mergeCell ref="A9:B9"/>
    <mergeCell ref="A11:B11"/>
    <mergeCell ref="A7:B7"/>
    <mergeCell ref="A1:B1"/>
    <mergeCell ref="A15:B15"/>
    <mergeCell ref="A19:B19"/>
    <mergeCell ref="A17:B17"/>
  </mergeCells>
  <pageMargins left="0.7" right="0.7" top="0.42708333333333331" bottom="0.39583333333333331" header="0.3" footer="0.3"/>
  <pageSetup paperSize="9" orientation="landscape" r:id="rId1"/>
  <headerFooter>
    <oddFooter>&amp;C&amp;P/6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DOBRA</vt:lpstr>
      <vt:lpstr>USLUGE</vt:lpstr>
      <vt:lpstr>RADOVI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</dc:creator>
  <cp:lastModifiedBy>Slavica</cp:lastModifiedBy>
  <cp:lastPrinted>2022-06-13T06:40:24Z</cp:lastPrinted>
  <dcterms:created xsi:type="dcterms:W3CDTF">2020-09-11T07:48:05Z</dcterms:created>
  <dcterms:modified xsi:type="dcterms:W3CDTF">2022-06-13T06:45:13Z</dcterms:modified>
</cp:coreProperties>
</file>