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8" i="1"/>
  <c r="C40"/>
  <c r="C37"/>
  <c r="F37"/>
  <c r="C11" l="1"/>
  <c r="G29" l="1"/>
  <c r="G30"/>
  <c r="G38"/>
  <c r="G28"/>
  <c r="F29"/>
  <c r="F30"/>
  <c r="F31"/>
  <c r="G31" s="1"/>
  <c r="F32"/>
  <c r="G32" s="1"/>
  <c r="F33"/>
  <c r="G33" s="1"/>
  <c r="F34"/>
  <c r="G34" s="1"/>
  <c r="F35"/>
  <c r="G35" s="1"/>
  <c r="F36"/>
  <c r="G36" s="1"/>
  <c r="G37"/>
  <c r="F38"/>
  <c r="F39"/>
  <c r="G39" s="1"/>
  <c r="F28"/>
  <c r="J31"/>
  <c r="J32"/>
  <c r="J33"/>
  <c r="J34"/>
  <c r="J35"/>
  <c r="J36"/>
  <c r="J37"/>
  <c r="J38"/>
  <c r="J39"/>
  <c r="J30"/>
  <c r="J40" s="1"/>
  <c r="J41" s="1"/>
  <c r="I31"/>
  <c r="I32"/>
  <c r="I33"/>
  <c r="I34"/>
  <c r="I35"/>
  <c r="I36"/>
  <c r="I37"/>
  <c r="I38"/>
  <c r="I39"/>
  <c r="I30"/>
  <c r="C29"/>
  <c r="C30"/>
  <c r="C31"/>
  <c r="C32"/>
  <c r="D32" s="1"/>
  <c r="C28"/>
  <c r="C9"/>
  <c r="C10"/>
  <c r="C12"/>
  <c r="C33" s="1"/>
  <c r="D33" s="1"/>
  <c r="C13"/>
  <c r="C34" s="1"/>
  <c r="D34" s="1"/>
  <c r="C14"/>
  <c r="C35" s="1"/>
  <c r="D35" s="1"/>
  <c r="C15"/>
  <c r="C36" s="1"/>
  <c r="D36" s="1"/>
  <c r="C16"/>
  <c r="D37" s="1"/>
  <c r="C17"/>
  <c r="C18"/>
  <c r="C39" s="1"/>
  <c r="D39" s="1"/>
  <c r="B40"/>
  <c r="D38"/>
  <c r="D31"/>
  <c r="D30"/>
  <c r="D29"/>
  <c r="H19"/>
  <c r="H20" s="1"/>
  <c r="E19"/>
  <c r="E20" s="1"/>
  <c r="B18"/>
  <c r="B17"/>
  <c r="B16"/>
  <c r="B15"/>
  <c r="B14"/>
  <c r="B13"/>
  <c r="B12"/>
  <c r="B11"/>
  <c r="B10"/>
  <c r="B9"/>
  <c r="B8"/>
  <c r="B7"/>
  <c r="F40" l="1"/>
  <c r="F41" s="1"/>
  <c r="C41"/>
  <c r="G40"/>
  <c r="G41" s="1"/>
  <c r="I40"/>
  <c r="I41" s="1"/>
  <c r="D28"/>
  <c r="D40" s="1"/>
  <c r="B19"/>
  <c r="B20" s="1"/>
  <c r="G8"/>
  <c r="J10"/>
  <c r="G10"/>
  <c r="J12"/>
  <c r="G12"/>
  <c r="J14"/>
  <c r="G14"/>
  <c r="J16"/>
  <c r="G16"/>
  <c r="J18"/>
  <c r="G18"/>
  <c r="J9"/>
  <c r="G9"/>
  <c r="J11"/>
  <c r="G11"/>
  <c r="J13"/>
  <c r="G13"/>
  <c r="J15"/>
  <c r="G15"/>
  <c r="J17"/>
  <c r="G17"/>
  <c r="D8"/>
  <c r="D9"/>
  <c r="D10"/>
  <c r="D11"/>
  <c r="D12"/>
  <c r="D13"/>
  <c r="D14"/>
  <c r="D15"/>
  <c r="D16"/>
  <c r="D17"/>
  <c r="D18"/>
  <c r="F19" l="1"/>
  <c r="F20" s="1"/>
  <c r="G7"/>
  <c r="G19" s="1"/>
  <c r="G20" s="1"/>
  <c r="I19" l="1"/>
  <c r="I20" s="1"/>
  <c r="J19"/>
  <c r="J20" s="1"/>
  <c r="C19"/>
  <c r="C20" s="1"/>
  <c r="D7" l="1"/>
  <c r="D19" s="1"/>
  <c r="D20" s="1"/>
</calcChain>
</file>

<file path=xl/sharedStrings.xml><?xml version="1.0" encoding="utf-8"?>
<sst xmlns="http://schemas.openxmlformats.org/spreadsheetml/2006/main" count="69" uniqueCount="26">
  <si>
    <t>Прилог 11.</t>
  </si>
  <si>
    <t>у динарима</t>
  </si>
  <si>
    <t>УКУПНО</t>
  </si>
  <si>
    <t>НОВОЗАПОСЛЕНИ</t>
  </si>
  <si>
    <t>ПОСЛОВОДСТВО</t>
  </si>
  <si>
    <t>Број запослених</t>
  </si>
  <si>
    <t xml:space="preserve">Маса зарада </t>
  </si>
  <si>
    <t>Просечна зарада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</si>
  <si>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</si>
  <si>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</si>
  <si>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</si>
  <si>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</si>
  <si>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</si>
  <si>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</si>
  <si>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</si>
  <si>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</si>
  <si>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</si>
  <si>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</si>
  <si>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</si>
  <si>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</si>
  <si>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</si>
  <si>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 xml:space="preserve">Планирана маса за зараде, број запослених и просечна зарада по месецима за 2023. годину - Бруто 1 </t>
  </si>
  <si>
    <t>План по месецима  2023.</t>
  </si>
  <si>
    <t>СТАРОЗАПОСЛЕНИ*</t>
  </si>
  <si>
    <t>*старозапослени у 2023. години су они запослени који су били у радном односу у предузећу у децембру 2022. године</t>
  </si>
  <si>
    <t>Планирана маса за зараде увећана за доприносе на зараде, број запослених и просечна зарада по месецима за 2023. годину - Бруто 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</si>
</sst>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C39" sqref="C39"/>
    </sheetView>
  </sheetViews>
  <sheetFormatPr defaultRowHeight="15"/>
  <cols>
    <col min="2" max="13" width="10.140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</row>
    <row r="2" spans="1:13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.75" thickBot="1">
      <c r="A3" s="4"/>
      <c r="B3" s="5"/>
      <c r="C3" s="5"/>
      <c r="D3" s="5"/>
      <c r="E3" s="5"/>
      <c r="F3" s="6"/>
      <c r="G3" s="6"/>
      <c r="H3" s="6"/>
      <c r="I3" s="6"/>
      <c r="J3" s="6"/>
      <c r="K3" s="6"/>
      <c r="L3" s="7"/>
      <c r="M3" s="3" t="s">
        <v>1</v>
      </c>
    </row>
    <row r="4" spans="1:13">
      <c r="A4" s="36" t="s">
        <v>22</v>
      </c>
      <c r="B4" s="46" t="s">
        <v>2</v>
      </c>
      <c r="C4" s="40"/>
      <c r="D4" s="41"/>
      <c r="E4" s="42" t="s">
        <v>23</v>
      </c>
      <c r="F4" s="43"/>
      <c r="G4" s="44"/>
      <c r="H4" s="42" t="s">
        <v>3</v>
      </c>
      <c r="I4" s="43"/>
      <c r="J4" s="44"/>
      <c r="K4" s="42" t="s">
        <v>4</v>
      </c>
      <c r="L4" s="43"/>
      <c r="M4" s="44"/>
    </row>
    <row r="5" spans="1:13">
      <c r="A5" s="37"/>
      <c r="B5" s="33" t="s">
        <v>5</v>
      </c>
      <c r="C5" s="27" t="s">
        <v>6</v>
      </c>
      <c r="D5" s="29" t="s">
        <v>7</v>
      </c>
      <c r="E5" s="33" t="s">
        <v>5</v>
      </c>
      <c r="F5" s="27" t="s">
        <v>6</v>
      </c>
      <c r="G5" s="29" t="s">
        <v>7</v>
      </c>
      <c r="H5" s="33" t="s">
        <v>5</v>
      </c>
      <c r="I5" s="27" t="s">
        <v>6</v>
      </c>
      <c r="J5" s="29" t="s">
        <v>7</v>
      </c>
      <c r="K5" s="33" t="s">
        <v>5</v>
      </c>
      <c r="L5" s="27" t="s">
        <v>6</v>
      </c>
      <c r="M5" s="29" t="s">
        <v>7</v>
      </c>
    </row>
    <row r="6" spans="1:13" ht="24.75" customHeight="1" thickBot="1">
      <c r="A6" s="38"/>
      <c r="B6" s="34"/>
      <c r="C6" s="28"/>
      <c r="D6" s="30"/>
      <c r="E6" s="34"/>
      <c r="F6" s="28"/>
      <c r="G6" s="30"/>
      <c r="H6" s="34"/>
      <c r="I6" s="28"/>
      <c r="J6" s="30"/>
      <c r="K6" s="34"/>
      <c r="L6" s="28"/>
      <c r="M6" s="30"/>
    </row>
    <row r="7" spans="1:13">
      <c r="A7" s="8" t="s">
        <v>8</v>
      </c>
      <c r="B7" s="15">
        <f>SUM(E7+H7)</f>
        <v>35</v>
      </c>
      <c r="C7" s="13">
        <v>2712650</v>
      </c>
      <c r="D7" s="24">
        <f>SUM(C7/B7)</f>
        <v>77504.28571428571</v>
      </c>
      <c r="E7" s="15">
        <v>35</v>
      </c>
      <c r="F7" s="13">
        <v>2712650</v>
      </c>
      <c r="G7" s="24">
        <f>SUM(F7/E7)</f>
        <v>77504.28571428571</v>
      </c>
      <c r="H7" s="15"/>
      <c r="I7" s="13"/>
      <c r="J7" s="24"/>
      <c r="K7" s="15"/>
      <c r="L7" s="13"/>
      <c r="M7" s="14"/>
    </row>
    <row r="8" spans="1:13">
      <c r="A8" s="9" t="s">
        <v>9</v>
      </c>
      <c r="B8" s="15">
        <f t="shared" ref="B8:B18" si="0">SUM(E8+H8)</f>
        <v>35</v>
      </c>
      <c r="C8" s="13">
        <v>2464400</v>
      </c>
      <c r="D8" s="24">
        <f t="shared" ref="D8:D18" si="1">SUM(C8/B8)</f>
        <v>70411.428571428565</v>
      </c>
      <c r="E8" s="18">
        <v>35</v>
      </c>
      <c r="F8" s="13">
        <v>2464400</v>
      </c>
      <c r="G8" s="24">
        <f t="shared" ref="G8:G18" si="2">SUM(F8/E8)</f>
        <v>70411.428571428565</v>
      </c>
      <c r="H8" s="18"/>
      <c r="I8" s="13"/>
      <c r="J8" s="24"/>
      <c r="K8" s="18"/>
      <c r="L8" s="17"/>
      <c r="M8" s="19"/>
    </row>
    <row r="9" spans="1:13">
      <c r="A9" s="9" t="s">
        <v>10</v>
      </c>
      <c r="B9" s="15">
        <f t="shared" si="0"/>
        <v>42</v>
      </c>
      <c r="C9" s="13">
        <f t="shared" ref="C9:C18" si="3">SUM(F9+I9)</f>
        <v>3399463</v>
      </c>
      <c r="D9" s="24">
        <f t="shared" si="1"/>
        <v>80939.595238095237</v>
      </c>
      <c r="E9" s="18">
        <v>35</v>
      </c>
      <c r="F9" s="13">
        <v>2809463</v>
      </c>
      <c r="G9" s="24">
        <f t="shared" si="2"/>
        <v>80270.371428571423</v>
      </c>
      <c r="H9" s="18">
        <v>7</v>
      </c>
      <c r="I9" s="13">
        <v>590000</v>
      </c>
      <c r="J9" s="24">
        <f t="shared" ref="J9:J18" si="4">SUM(I9/H9)</f>
        <v>84285.71428571429</v>
      </c>
      <c r="K9" s="18"/>
      <c r="L9" s="17"/>
      <c r="M9" s="19"/>
    </row>
    <row r="10" spans="1:13">
      <c r="A10" s="9" t="s">
        <v>11</v>
      </c>
      <c r="B10" s="15">
        <f t="shared" si="0"/>
        <v>42</v>
      </c>
      <c r="C10" s="13">
        <f t="shared" si="3"/>
        <v>3185276</v>
      </c>
      <c r="D10" s="24">
        <f t="shared" si="1"/>
        <v>75839.904761904763</v>
      </c>
      <c r="E10" s="18">
        <v>35</v>
      </c>
      <c r="F10" s="13">
        <v>2590276</v>
      </c>
      <c r="G10" s="24">
        <f t="shared" si="2"/>
        <v>74007.885714285716</v>
      </c>
      <c r="H10" s="18">
        <v>7</v>
      </c>
      <c r="I10" s="13">
        <v>595000</v>
      </c>
      <c r="J10" s="24">
        <f t="shared" si="4"/>
        <v>85000</v>
      </c>
      <c r="K10" s="18"/>
      <c r="L10" s="17"/>
      <c r="M10" s="19"/>
    </row>
    <row r="11" spans="1:13">
      <c r="A11" s="9" t="s">
        <v>12</v>
      </c>
      <c r="B11" s="15">
        <f t="shared" si="0"/>
        <v>42</v>
      </c>
      <c r="C11" s="13">
        <f>SUM(F11+I11)</f>
        <v>3690276</v>
      </c>
      <c r="D11" s="24">
        <f t="shared" si="1"/>
        <v>87863.71428571429</v>
      </c>
      <c r="E11" s="18">
        <v>35</v>
      </c>
      <c r="F11" s="13">
        <v>3090276</v>
      </c>
      <c r="G11" s="24">
        <f t="shared" si="2"/>
        <v>88293.6</v>
      </c>
      <c r="H11" s="18">
        <v>7</v>
      </c>
      <c r="I11" s="13">
        <v>600000</v>
      </c>
      <c r="J11" s="24">
        <f t="shared" si="4"/>
        <v>85714.28571428571</v>
      </c>
      <c r="K11" s="18"/>
      <c r="L11" s="17"/>
      <c r="M11" s="19"/>
    </row>
    <row r="12" spans="1:13">
      <c r="A12" s="9" t="s">
        <v>13</v>
      </c>
      <c r="B12" s="15">
        <f t="shared" si="0"/>
        <v>42</v>
      </c>
      <c r="C12" s="13">
        <f t="shared" si="3"/>
        <v>3635276</v>
      </c>
      <c r="D12" s="24">
        <f t="shared" si="1"/>
        <v>86554.190476190473</v>
      </c>
      <c r="E12" s="18">
        <v>35</v>
      </c>
      <c r="F12" s="13">
        <v>3040276</v>
      </c>
      <c r="G12" s="24">
        <f t="shared" si="2"/>
        <v>86865.028571428571</v>
      </c>
      <c r="H12" s="18">
        <v>7</v>
      </c>
      <c r="I12" s="13">
        <v>595000</v>
      </c>
      <c r="J12" s="24">
        <f t="shared" si="4"/>
        <v>85000</v>
      </c>
      <c r="K12" s="18"/>
      <c r="L12" s="17"/>
      <c r="M12" s="19"/>
    </row>
    <row r="13" spans="1:13">
      <c r="A13" s="9" t="s">
        <v>14</v>
      </c>
      <c r="B13" s="15">
        <f t="shared" si="0"/>
        <v>42</v>
      </c>
      <c r="C13" s="13">
        <f t="shared" si="3"/>
        <v>3635276</v>
      </c>
      <c r="D13" s="24">
        <f t="shared" si="1"/>
        <v>86554.190476190473</v>
      </c>
      <c r="E13" s="18">
        <v>35</v>
      </c>
      <c r="F13" s="13">
        <v>3040276</v>
      </c>
      <c r="G13" s="24">
        <f t="shared" si="2"/>
        <v>86865.028571428571</v>
      </c>
      <c r="H13" s="18">
        <v>7</v>
      </c>
      <c r="I13" s="13">
        <v>595000</v>
      </c>
      <c r="J13" s="24">
        <f t="shared" si="4"/>
        <v>85000</v>
      </c>
      <c r="K13" s="18"/>
      <c r="L13" s="17"/>
      <c r="M13" s="19"/>
    </row>
    <row r="14" spans="1:13">
      <c r="A14" s="9" t="s">
        <v>15</v>
      </c>
      <c r="B14" s="15">
        <f t="shared" si="0"/>
        <v>42</v>
      </c>
      <c r="C14" s="13">
        <f t="shared" si="3"/>
        <v>3635276</v>
      </c>
      <c r="D14" s="24">
        <f t="shared" si="1"/>
        <v>86554.190476190473</v>
      </c>
      <c r="E14" s="18">
        <v>35</v>
      </c>
      <c r="F14" s="13">
        <v>3040276</v>
      </c>
      <c r="G14" s="24">
        <f t="shared" si="2"/>
        <v>86865.028571428571</v>
      </c>
      <c r="H14" s="18">
        <v>7</v>
      </c>
      <c r="I14" s="13">
        <v>595000</v>
      </c>
      <c r="J14" s="24">
        <f t="shared" si="4"/>
        <v>85000</v>
      </c>
      <c r="K14" s="18"/>
      <c r="L14" s="17"/>
      <c r="M14" s="19"/>
    </row>
    <row r="15" spans="1:13">
      <c r="A15" s="9" t="s">
        <v>16</v>
      </c>
      <c r="B15" s="15">
        <f t="shared" si="0"/>
        <v>42</v>
      </c>
      <c r="C15" s="13">
        <f t="shared" si="3"/>
        <v>3635276</v>
      </c>
      <c r="D15" s="24">
        <f t="shared" si="1"/>
        <v>86554.190476190473</v>
      </c>
      <c r="E15" s="18">
        <v>35</v>
      </c>
      <c r="F15" s="13">
        <v>3040276</v>
      </c>
      <c r="G15" s="24">
        <f t="shared" si="2"/>
        <v>86865.028571428571</v>
      </c>
      <c r="H15" s="18">
        <v>7</v>
      </c>
      <c r="I15" s="13">
        <v>595000</v>
      </c>
      <c r="J15" s="24">
        <f t="shared" si="4"/>
        <v>85000</v>
      </c>
      <c r="K15" s="18"/>
      <c r="L15" s="17"/>
      <c r="M15" s="19"/>
    </row>
    <row r="16" spans="1:13">
      <c r="A16" s="9" t="s">
        <v>17</v>
      </c>
      <c r="B16" s="15">
        <f t="shared" si="0"/>
        <v>42</v>
      </c>
      <c r="C16" s="13">
        <f t="shared" si="3"/>
        <v>3635276</v>
      </c>
      <c r="D16" s="24">
        <f t="shared" si="1"/>
        <v>86554.190476190473</v>
      </c>
      <c r="E16" s="18">
        <v>35</v>
      </c>
      <c r="F16" s="13">
        <v>3040276</v>
      </c>
      <c r="G16" s="24">
        <f t="shared" si="2"/>
        <v>86865.028571428571</v>
      </c>
      <c r="H16" s="18">
        <v>7</v>
      </c>
      <c r="I16" s="13">
        <v>595000</v>
      </c>
      <c r="J16" s="24">
        <f t="shared" si="4"/>
        <v>85000</v>
      </c>
      <c r="K16" s="18"/>
      <c r="L16" s="17"/>
      <c r="M16" s="19"/>
    </row>
    <row r="17" spans="1:13">
      <c r="A17" s="9" t="s">
        <v>18</v>
      </c>
      <c r="B17" s="15">
        <f t="shared" si="0"/>
        <v>42</v>
      </c>
      <c r="C17" s="13">
        <f t="shared" si="3"/>
        <v>3585276</v>
      </c>
      <c r="D17" s="24">
        <f t="shared" si="1"/>
        <v>85363.71428571429</v>
      </c>
      <c r="E17" s="18">
        <v>35</v>
      </c>
      <c r="F17" s="13">
        <v>2990276</v>
      </c>
      <c r="G17" s="24">
        <f t="shared" si="2"/>
        <v>85436.457142857136</v>
      </c>
      <c r="H17" s="18">
        <v>7</v>
      </c>
      <c r="I17" s="13">
        <v>595000</v>
      </c>
      <c r="J17" s="24">
        <f t="shared" si="4"/>
        <v>85000</v>
      </c>
      <c r="K17" s="18"/>
      <c r="L17" s="17"/>
      <c r="M17" s="19"/>
    </row>
    <row r="18" spans="1:13">
      <c r="A18" s="9" t="s">
        <v>19</v>
      </c>
      <c r="B18" s="15">
        <f t="shared" si="0"/>
        <v>42</v>
      </c>
      <c r="C18" s="13">
        <f t="shared" si="3"/>
        <v>3635276</v>
      </c>
      <c r="D18" s="24">
        <f t="shared" si="1"/>
        <v>86554.190476190473</v>
      </c>
      <c r="E18" s="18">
        <v>35</v>
      </c>
      <c r="F18" s="13">
        <v>3040276</v>
      </c>
      <c r="G18" s="24">
        <f t="shared" si="2"/>
        <v>86865.028571428571</v>
      </c>
      <c r="H18" s="18">
        <v>7</v>
      </c>
      <c r="I18" s="13">
        <v>595000</v>
      </c>
      <c r="J18" s="24">
        <f t="shared" si="4"/>
        <v>85000</v>
      </c>
      <c r="K18" s="18"/>
      <c r="L18" s="17"/>
      <c r="M18" s="19"/>
    </row>
    <row r="19" spans="1:13">
      <c r="A19" s="10" t="s">
        <v>2</v>
      </c>
      <c r="B19" s="18">
        <f t="shared" ref="B19:J19" si="5">SUM(B7:B18)</f>
        <v>490</v>
      </c>
      <c r="C19" s="17">
        <f t="shared" si="5"/>
        <v>40848997</v>
      </c>
      <c r="D19" s="24">
        <f t="shared" si="5"/>
        <v>997247.78571428591</v>
      </c>
      <c r="E19" s="18">
        <f t="shared" si="5"/>
        <v>420</v>
      </c>
      <c r="F19" s="17">
        <f t="shared" si="5"/>
        <v>34898997</v>
      </c>
      <c r="G19" s="19">
        <f t="shared" si="5"/>
        <v>997114.20000000007</v>
      </c>
      <c r="H19" s="18">
        <f t="shared" si="5"/>
        <v>70</v>
      </c>
      <c r="I19" s="17">
        <f t="shared" si="5"/>
        <v>5950000</v>
      </c>
      <c r="J19" s="19">
        <f t="shared" si="5"/>
        <v>850000</v>
      </c>
      <c r="K19" s="18"/>
      <c r="L19" s="17"/>
      <c r="M19" s="19"/>
    </row>
    <row r="20" spans="1:13" ht="15.75" thickBot="1">
      <c r="A20" s="11" t="s">
        <v>20</v>
      </c>
      <c r="B20" s="23">
        <f t="shared" ref="B20:J20" si="6">SUM(B19/12)</f>
        <v>40.833333333333336</v>
      </c>
      <c r="C20" s="21">
        <f t="shared" si="6"/>
        <v>3404083.0833333335</v>
      </c>
      <c r="D20" s="25">
        <f t="shared" si="6"/>
        <v>83103.982142857159</v>
      </c>
      <c r="E20" s="23">
        <f t="shared" si="6"/>
        <v>35</v>
      </c>
      <c r="F20" s="21">
        <f t="shared" si="6"/>
        <v>2908249.75</v>
      </c>
      <c r="G20" s="22">
        <f t="shared" si="6"/>
        <v>83092.850000000006</v>
      </c>
      <c r="H20" s="23">
        <f t="shared" si="6"/>
        <v>5.833333333333333</v>
      </c>
      <c r="I20" s="21">
        <f t="shared" si="6"/>
        <v>495833.33333333331</v>
      </c>
      <c r="J20" s="22">
        <f t="shared" si="6"/>
        <v>70833.333333333328</v>
      </c>
      <c r="K20" s="23"/>
      <c r="L20" s="21"/>
      <c r="M20" s="22"/>
    </row>
    <row r="21" spans="1:13">
      <c r="A21" s="26" t="s">
        <v>24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7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35" t="s">
        <v>25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 ht="15.75" thickBot="1">
      <c r="A24" s="4"/>
      <c r="B24" s="5"/>
      <c r="C24" s="5"/>
      <c r="D24" s="5"/>
      <c r="E24" s="5"/>
      <c r="F24" s="6"/>
      <c r="G24" s="6"/>
      <c r="H24" s="6"/>
      <c r="I24" s="6"/>
      <c r="J24" s="6"/>
      <c r="K24" s="6"/>
      <c r="L24" s="7"/>
      <c r="M24" s="3" t="s">
        <v>1</v>
      </c>
    </row>
    <row r="25" spans="1:13">
      <c r="A25" s="36" t="s">
        <v>22</v>
      </c>
      <c r="B25" s="39" t="s">
        <v>2</v>
      </c>
      <c r="C25" s="40"/>
      <c r="D25" s="41"/>
      <c r="E25" s="42" t="s">
        <v>23</v>
      </c>
      <c r="F25" s="43"/>
      <c r="G25" s="44"/>
      <c r="H25" s="42" t="s">
        <v>3</v>
      </c>
      <c r="I25" s="43"/>
      <c r="J25" s="44"/>
      <c r="K25" s="45" t="s">
        <v>4</v>
      </c>
      <c r="L25" s="43"/>
      <c r="M25" s="44"/>
    </row>
    <row r="26" spans="1:13">
      <c r="A26" s="37"/>
      <c r="B26" s="31" t="s">
        <v>5</v>
      </c>
      <c r="C26" s="27" t="s">
        <v>6</v>
      </c>
      <c r="D26" s="29" t="s">
        <v>7</v>
      </c>
      <c r="E26" s="31" t="s">
        <v>5</v>
      </c>
      <c r="F26" s="27" t="s">
        <v>6</v>
      </c>
      <c r="G26" s="29" t="s">
        <v>7</v>
      </c>
      <c r="H26" s="31" t="s">
        <v>5</v>
      </c>
      <c r="I26" s="27" t="s">
        <v>6</v>
      </c>
      <c r="J26" s="29" t="s">
        <v>7</v>
      </c>
      <c r="K26" s="33" t="s">
        <v>5</v>
      </c>
      <c r="L26" s="27" t="s">
        <v>6</v>
      </c>
      <c r="M26" s="29" t="s">
        <v>7</v>
      </c>
    </row>
    <row r="27" spans="1:13" ht="23.25" customHeight="1" thickBot="1">
      <c r="A27" s="38"/>
      <c r="B27" s="32"/>
      <c r="C27" s="28"/>
      <c r="D27" s="30"/>
      <c r="E27" s="32"/>
      <c r="F27" s="28"/>
      <c r="G27" s="30"/>
      <c r="H27" s="32"/>
      <c r="I27" s="28"/>
      <c r="J27" s="30"/>
      <c r="K27" s="34"/>
      <c r="L27" s="28"/>
      <c r="M27" s="30"/>
    </row>
    <row r="28" spans="1:13">
      <c r="A28" s="8" t="s">
        <v>8</v>
      </c>
      <c r="B28" s="15">
        <v>35</v>
      </c>
      <c r="C28" s="13">
        <f>SUM(C7*1.1615)</f>
        <v>3150742.9750000001</v>
      </c>
      <c r="D28" s="14">
        <f t="shared" ref="D28:D39" si="7">SUM(C28/B28)</f>
        <v>90021.227857142861</v>
      </c>
      <c r="E28" s="15">
        <v>35</v>
      </c>
      <c r="F28" s="13">
        <f>SUM(F7*1.1615)</f>
        <v>3150742.9750000001</v>
      </c>
      <c r="G28" s="14">
        <f t="shared" ref="G28:G39" si="8">SUM(F28/E28)</f>
        <v>90021.227857142861</v>
      </c>
      <c r="H28" s="15"/>
      <c r="I28" s="13"/>
      <c r="J28" s="14"/>
      <c r="K28" s="12"/>
      <c r="L28" s="13"/>
      <c r="M28" s="14"/>
    </row>
    <row r="29" spans="1:13">
      <c r="A29" s="9" t="s">
        <v>9</v>
      </c>
      <c r="B29" s="18">
        <v>35</v>
      </c>
      <c r="C29" s="13">
        <f t="shared" ref="C29:C39" si="9">SUM(C8*1.1615)</f>
        <v>2862400.6</v>
      </c>
      <c r="D29" s="14">
        <f t="shared" si="7"/>
        <v>81782.874285714293</v>
      </c>
      <c r="E29" s="18">
        <v>35</v>
      </c>
      <c r="F29" s="13">
        <f t="shared" ref="F29:F39" si="10">SUM(F8*1.1615)</f>
        <v>2862400.6</v>
      </c>
      <c r="G29" s="14">
        <f t="shared" si="8"/>
        <v>81782.874285714293</v>
      </c>
      <c r="H29" s="18"/>
      <c r="I29" s="13"/>
      <c r="J29" s="14"/>
      <c r="K29" s="16"/>
      <c r="L29" s="17"/>
      <c r="M29" s="19"/>
    </row>
    <row r="30" spans="1:13">
      <c r="A30" s="9" t="s">
        <v>10</v>
      </c>
      <c r="B30" s="18">
        <v>39</v>
      </c>
      <c r="C30" s="13">
        <f t="shared" si="9"/>
        <v>3948476.2744999998</v>
      </c>
      <c r="D30" s="14">
        <f t="shared" si="7"/>
        <v>101242.9813974359</v>
      </c>
      <c r="E30" s="18">
        <v>35</v>
      </c>
      <c r="F30" s="13">
        <f t="shared" si="10"/>
        <v>3263191.2744999998</v>
      </c>
      <c r="G30" s="14">
        <f t="shared" si="8"/>
        <v>93234.036414285714</v>
      </c>
      <c r="H30" s="18">
        <v>7</v>
      </c>
      <c r="I30" s="13">
        <f>SUM(I9*1.1615)</f>
        <v>685285</v>
      </c>
      <c r="J30" s="14">
        <f t="shared" ref="J30:J39" si="11">SUM(I30/H30)</f>
        <v>97897.857142857145</v>
      </c>
      <c r="K30" s="16"/>
      <c r="L30" s="17"/>
      <c r="M30" s="19"/>
    </row>
    <row r="31" spans="1:13">
      <c r="A31" s="9" t="s">
        <v>11</v>
      </c>
      <c r="B31" s="18">
        <v>39</v>
      </c>
      <c r="C31" s="13">
        <f t="shared" si="9"/>
        <v>3699698.074</v>
      </c>
      <c r="D31" s="14">
        <f t="shared" si="7"/>
        <v>94864.053179487179</v>
      </c>
      <c r="E31" s="18">
        <v>35</v>
      </c>
      <c r="F31" s="13">
        <f t="shared" si="10"/>
        <v>3008605.574</v>
      </c>
      <c r="G31" s="14">
        <f t="shared" si="8"/>
        <v>85960.159257142863</v>
      </c>
      <c r="H31" s="18">
        <v>7</v>
      </c>
      <c r="I31" s="13">
        <f t="shared" ref="I31:I39" si="12">SUM(I10*1.1615)</f>
        <v>691092.5</v>
      </c>
      <c r="J31" s="14">
        <f t="shared" si="11"/>
        <v>98727.5</v>
      </c>
      <c r="K31" s="16"/>
      <c r="L31" s="17"/>
      <c r="M31" s="19"/>
    </row>
    <row r="32" spans="1:13">
      <c r="A32" s="9" t="s">
        <v>12</v>
      </c>
      <c r="B32" s="18">
        <v>40</v>
      </c>
      <c r="C32" s="13">
        <f t="shared" si="9"/>
        <v>4286255.574</v>
      </c>
      <c r="D32" s="14">
        <f t="shared" si="7"/>
        <v>107156.38935</v>
      </c>
      <c r="E32" s="18">
        <v>35</v>
      </c>
      <c r="F32" s="13">
        <f t="shared" si="10"/>
        <v>3589355.574</v>
      </c>
      <c r="G32" s="14">
        <f t="shared" si="8"/>
        <v>102553.01640000001</v>
      </c>
      <c r="H32" s="18">
        <v>7</v>
      </c>
      <c r="I32" s="13">
        <f t="shared" si="12"/>
        <v>696900</v>
      </c>
      <c r="J32" s="14">
        <f t="shared" si="11"/>
        <v>99557.142857142855</v>
      </c>
      <c r="K32" s="16"/>
      <c r="L32" s="17"/>
      <c r="M32" s="19"/>
    </row>
    <row r="33" spans="1:13">
      <c r="A33" s="9" t="s">
        <v>13</v>
      </c>
      <c r="B33" s="18">
        <v>40</v>
      </c>
      <c r="C33" s="13">
        <f t="shared" si="9"/>
        <v>4222373.074</v>
      </c>
      <c r="D33" s="14">
        <f t="shared" si="7"/>
        <v>105559.32685</v>
      </c>
      <c r="E33" s="18">
        <v>35</v>
      </c>
      <c r="F33" s="13">
        <f t="shared" si="10"/>
        <v>3531280.574</v>
      </c>
      <c r="G33" s="14">
        <f t="shared" si="8"/>
        <v>100893.73068571428</v>
      </c>
      <c r="H33" s="18">
        <v>7</v>
      </c>
      <c r="I33" s="13">
        <f t="shared" si="12"/>
        <v>691092.5</v>
      </c>
      <c r="J33" s="14">
        <f t="shared" si="11"/>
        <v>98727.5</v>
      </c>
      <c r="K33" s="16"/>
      <c r="L33" s="17"/>
      <c r="M33" s="19"/>
    </row>
    <row r="34" spans="1:13">
      <c r="A34" s="9" t="s">
        <v>14</v>
      </c>
      <c r="B34" s="18">
        <v>40</v>
      </c>
      <c r="C34" s="13">
        <f t="shared" si="9"/>
        <v>4222373.074</v>
      </c>
      <c r="D34" s="14">
        <f t="shared" si="7"/>
        <v>105559.32685</v>
      </c>
      <c r="E34" s="18">
        <v>35</v>
      </c>
      <c r="F34" s="13">
        <f t="shared" si="10"/>
        <v>3531280.574</v>
      </c>
      <c r="G34" s="14">
        <f t="shared" si="8"/>
        <v>100893.73068571428</v>
      </c>
      <c r="H34" s="18">
        <v>7</v>
      </c>
      <c r="I34" s="13">
        <f t="shared" si="12"/>
        <v>691092.5</v>
      </c>
      <c r="J34" s="14">
        <f t="shared" si="11"/>
        <v>98727.5</v>
      </c>
      <c r="K34" s="16"/>
      <c r="L34" s="17"/>
      <c r="M34" s="19"/>
    </row>
    <row r="35" spans="1:13">
      <c r="A35" s="9" t="s">
        <v>15</v>
      </c>
      <c r="B35" s="18">
        <v>40</v>
      </c>
      <c r="C35" s="13">
        <f t="shared" si="9"/>
        <v>4222373.074</v>
      </c>
      <c r="D35" s="14">
        <f t="shared" si="7"/>
        <v>105559.32685</v>
      </c>
      <c r="E35" s="18">
        <v>35</v>
      </c>
      <c r="F35" s="13">
        <f t="shared" si="10"/>
        <v>3531280.574</v>
      </c>
      <c r="G35" s="14">
        <f t="shared" si="8"/>
        <v>100893.73068571428</v>
      </c>
      <c r="H35" s="18">
        <v>7</v>
      </c>
      <c r="I35" s="13">
        <f t="shared" si="12"/>
        <v>691092.5</v>
      </c>
      <c r="J35" s="14">
        <f t="shared" si="11"/>
        <v>98727.5</v>
      </c>
      <c r="K35" s="16"/>
      <c r="L35" s="17"/>
      <c r="M35" s="19"/>
    </row>
    <row r="36" spans="1:13">
      <c r="A36" s="9" t="s">
        <v>16</v>
      </c>
      <c r="B36" s="18">
        <v>40</v>
      </c>
      <c r="C36" s="13">
        <f t="shared" si="9"/>
        <v>4222373.074</v>
      </c>
      <c r="D36" s="14">
        <f t="shared" si="7"/>
        <v>105559.32685</v>
      </c>
      <c r="E36" s="18">
        <v>35</v>
      </c>
      <c r="F36" s="13">
        <f t="shared" si="10"/>
        <v>3531280.574</v>
      </c>
      <c r="G36" s="14">
        <f t="shared" si="8"/>
        <v>100893.73068571428</v>
      </c>
      <c r="H36" s="18">
        <v>7</v>
      </c>
      <c r="I36" s="13">
        <f t="shared" si="12"/>
        <v>691092.5</v>
      </c>
      <c r="J36" s="14">
        <f t="shared" si="11"/>
        <v>98727.5</v>
      </c>
      <c r="K36" s="16"/>
      <c r="L36" s="17"/>
      <c r="M36" s="19"/>
    </row>
    <row r="37" spans="1:13">
      <c r="A37" s="9" t="s">
        <v>17</v>
      </c>
      <c r="B37" s="18">
        <v>40</v>
      </c>
      <c r="C37" s="13">
        <f>SUM(C16*1.1615)</f>
        <v>4222373.074</v>
      </c>
      <c r="D37" s="14">
        <f t="shared" si="7"/>
        <v>105559.32685</v>
      </c>
      <c r="E37" s="18">
        <v>35</v>
      </c>
      <c r="F37" s="13">
        <f t="shared" si="10"/>
        <v>3531280.574</v>
      </c>
      <c r="G37" s="14">
        <f t="shared" si="8"/>
        <v>100893.73068571428</v>
      </c>
      <c r="H37" s="18">
        <v>7</v>
      </c>
      <c r="I37" s="13">
        <f t="shared" si="12"/>
        <v>691092.5</v>
      </c>
      <c r="J37" s="14">
        <f t="shared" si="11"/>
        <v>98727.5</v>
      </c>
      <c r="K37" s="16"/>
      <c r="L37" s="17"/>
      <c r="M37" s="19"/>
    </row>
    <row r="38" spans="1:13">
      <c r="A38" s="9" t="s">
        <v>18</v>
      </c>
      <c r="B38" s="18">
        <v>40</v>
      </c>
      <c r="C38" s="13">
        <f>SUM(C17*1.1615)</f>
        <v>4164298.074</v>
      </c>
      <c r="D38" s="14">
        <f t="shared" si="7"/>
        <v>104107.45185</v>
      </c>
      <c r="E38" s="18">
        <v>35</v>
      </c>
      <c r="F38" s="13">
        <f t="shared" si="10"/>
        <v>3473205.574</v>
      </c>
      <c r="G38" s="14">
        <f t="shared" si="8"/>
        <v>99234.444971428573</v>
      </c>
      <c r="H38" s="18">
        <v>7</v>
      </c>
      <c r="I38" s="13">
        <f t="shared" si="12"/>
        <v>691092.5</v>
      </c>
      <c r="J38" s="14">
        <f t="shared" si="11"/>
        <v>98727.5</v>
      </c>
      <c r="K38" s="16"/>
      <c r="L38" s="17"/>
      <c r="M38" s="19"/>
    </row>
    <row r="39" spans="1:13">
      <c r="A39" s="9" t="s">
        <v>19</v>
      </c>
      <c r="B39" s="18">
        <v>40</v>
      </c>
      <c r="C39" s="13">
        <f t="shared" si="9"/>
        <v>4222373.074</v>
      </c>
      <c r="D39" s="14">
        <f t="shared" si="7"/>
        <v>105559.32685</v>
      </c>
      <c r="E39" s="18">
        <v>35</v>
      </c>
      <c r="F39" s="13">
        <f t="shared" si="10"/>
        <v>3531280.574</v>
      </c>
      <c r="G39" s="14">
        <f t="shared" si="8"/>
        <v>100893.73068571428</v>
      </c>
      <c r="H39" s="18">
        <v>7</v>
      </c>
      <c r="I39" s="13">
        <f t="shared" si="12"/>
        <v>691092.5</v>
      </c>
      <c r="J39" s="14">
        <f t="shared" si="11"/>
        <v>98727.5</v>
      </c>
      <c r="K39" s="16"/>
      <c r="L39" s="17"/>
      <c r="M39" s="19"/>
    </row>
    <row r="40" spans="1:13">
      <c r="A40" s="10" t="s">
        <v>2</v>
      </c>
      <c r="B40" s="18">
        <f>SUM(B28:B39)</f>
        <v>468</v>
      </c>
      <c r="C40" s="17">
        <f>SUM(C28:C39)</f>
        <v>47446110.015500009</v>
      </c>
      <c r="D40" s="19">
        <f>SUM(D28:D39)</f>
        <v>1212530.9390197801</v>
      </c>
      <c r="E40" s="18">
        <v>420</v>
      </c>
      <c r="F40" s="17">
        <f>SUM(F28:F39)</f>
        <v>40535185.015500009</v>
      </c>
      <c r="G40" s="19">
        <f>SUM(G28:G39)</f>
        <v>1158148.1433000001</v>
      </c>
      <c r="H40" s="18">
        <v>54</v>
      </c>
      <c r="I40" s="17">
        <f>SUM(I28:I39)</f>
        <v>6910925</v>
      </c>
      <c r="J40" s="19">
        <f>SUM(J28:J39)</f>
        <v>987275</v>
      </c>
      <c r="K40" s="16"/>
      <c r="L40" s="17"/>
      <c r="M40" s="19"/>
    </row>
    <row r="41" spans="1:13" ht="15.75" thickBot="1">
      <c r="A41" s="11" t="s">
        <v>20</v>
      </c>
      <c r="B41" s="23">
        <v>40</v>
      </c>
      <c r="C41" s="21">
        <f>SUM(C40/12)</f>
        <v>3953842.5012916676</v>
      </c>
      <c r="D41" s="22">
        <v>100097</v>
      </c>
      <c r="E41" s="23">
        <v>35</v>
      </c>
      <c r="F41" s="21">
        <f>SUM(F40/12)</f>
        <v>3377932.0846250006</v>
      </c>
      <c r="G41" s="22">
        <f>SUM(G40/12)</f>
        <v>96512.345275000014</v>
      </c>
      <c r="H41" s="23">
        <v>5</v>
      </c>
      <c r="I41" s="21">
        <f>SUM(I40/12)</f>
        <v>575910.41666666663</v>
      </c>
      <c r="J41" s="22">
        <f>SUM(J40/12)</f>
        <v>82272.916666666672</v>
      </c>
      <c r="K41" s="20"/>
      <c r="L41" s="21"/>
      <c r="M41" s="22"/>
    </row>
    <row r="42" spans="1:13">
      <c r="A42" s="26" t="s">
        <v>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7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</sheetData>
  <mergeCells count="38">
    <mergeCell ref="A2:M2"/>
    <mergeCell ref="A4:A6"/>
    <mergeCell ref="B4:D4"/>
    <mergeCell ref="E4:G4"/>
    <mergeCell ref="H4:J4"/>
    <mergeCell ref="K4:M4"/>
    <mergeCell ref="B5:B6"/>
    <mergeCell ref="M5:M6"/>
    <mergeCell ref="A21:L21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3:M23"/>
    <mergeCell ref="A25:A27"/>
    <mergeCell ref="B25:D25"/>
    <mergeCell ref="E25:G25"/>
    <mergeCell ref="H25:J25"/>
    <mergeCell ref="K25:M25"/>
    <mergeCell ref="B26:B27"/>
    <mergeCell ref="C26:C27"/>
    <mergeCell ref="D26:D27"/>
    <mergeCell ref="E26:E27"/>
    <mergeCell ref="L26:L27"/>
    <mergeCell ref="M26:M27"/>
    <mergeCell ref="A42:L42"/>
    <mergeCell ref="F26:F27"/>
    <mergeCell ref="G26:G27"/>
    <mergeCell ref="H26:H27"/>
    <mergeCell ref="I26:I27"/>
    <mergeCell ref="J26:J27"/>
    <mergeCell ref="K26:K27"/>
  </mergeCells>
  <pageMargins left="0.70866141732283472" right="0.70866141732283472" top="0.35433070866141736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2023-06-14T07:53:38Z</dcterms:modified>
</cp:coreProperties>
</file>