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5725"/>
</workbook>
</file>

<file path=xl/calcChain.xml><?xml version="1.0" encoding="utf-8"?>
<calcChain xmlns="http://schemas.openxmlformats.org/spreadsheetml/2006/main">
  <c r="C7" i="2"/>
  <c r="C7" i="3"/>
  <c r="C7" i="5"/>
  <c r="C1" i="3" l="1"/>
  <c r="E42" i="5"/>
  <c r="C1" i="2"/>
  <c r="E43"/>
  <c r="E22" i="3"/>
  <c r="E20"/>
  <c r="E24" i="2"/>
  <c r="E18"/>
  <c r="E28" i="5"/>
  <c r="D3" i="3"/>
  <c r="E14"/>
  <c r="E10" l="1"/>
  <c r="D35" i="2"/>
  <c r="E35" s="1"/>
  <c r="D3" l="1"/>
  <c r="E18" i="3"/>
  <c r="E13" i="2"/>
  <c r="D13" i="5"/>
  <c r="E13" s="1"/>
  <c r="D9"/>
  <c r="E9" l="1"/>
  <c r="E46"/>
  <c r="E44" l="1"/>
  <c r="D24"/>
  <c r="E24" l="1"/>
  <c r="C6"/>
  <c r="E39" i="2"/>
  <c r="E22" l="1"/>
  <c r="E3" l="1"/>
</calcChain>
</file>

<file path=xl/comments1.xml><?xml version="1.0" encoding="utf-8"?>
<comments xmlns="http://schemas.openxmlformats.org/spreadsheetml/2006/main">
  <authors>
    <author>Slavica</author>
  </authors>
  <commentList>
    <comment ref="H26" authorId="0">
      <text>
        <r>
          <rPr>
            <b/>
            <sz val="9"/>
            <color indexed="81"/>
            <rFont val="Tahoma"/>
            <family val="2"/>
          </rPr>
          <t>Slavica: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<sst xmlns="http://schemas.openxmlformats.org/spreadsheetml/2006/main" count="326" uniqueCount="134">
  <si>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</si>
  <si>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</si>
  <si>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</si>
  <si>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</si>
  <si>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</si>
  <si>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</si>
  <si>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</si>
  <si>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</si>
  <si>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</si>
  <si>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3.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</si>
  <si>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</si>
  <si>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</si>
  <si>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</si>
  <si>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</si>
  <si>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</si>
  <si>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</si>
  <si>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</si>
  <si>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</si>
  <si>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</si>
  <si>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</si>
  <si>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</si>
  <si>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</si>
  <si>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</si>
  <si>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</si>
  <si>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</si>
  <si>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</si>
  <si>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</si>
  <si>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</si>
  <si>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Припрема, савијање и дељење рачуна</t>
  </si>
  <si>
    <t>Услуге</t>
  </si>
  <si>
    <t>Грађевински радови</t>
  </si>
  <si>
    <t>буџет општине Жабаљ</t>
  </si>
  <si>
    <t>Служба за чишћење снега</t>
  </si>
  <si>
    <t>Орезивање дрвореда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</si>
  <si>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</si>
  <si>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</si>
  <si>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</si>
  <si>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</si>
  <si>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</si>
  <si>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</si>
  <si>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</si>
  <si>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</si>
  <si>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</si>
  <si>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</si>
  <si>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</si>
  <si>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П9. Ford transit 350E</t>
  </si>
  <si>
    <t>П10. VW Golf</t>
  </si>
  <si>
    <t>П12. Пнеуматици</t>
  </si>
  <si>
    <t>конто</t>
  </si>
  <si>
    <t>09000000</t>
  </si>
  <si>
    <t>5130000 5131000</t>
  </si>
  <si>
    <t>Поцењена  вредност са ПДВ-ом</t>
  </si>
  <si>
    <t>53995630</t>
  </si>
  <si>
    <t>Одржавање и најам рачунарског програма</t>
  </si>
  <si>
    <t>Постављање ивичњака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</si>
  <si>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</si>
  <si>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</si>
  <si>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</si>
  <si>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</si>
  <si>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</si>
  <si>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</si>
  <si>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</si>
  <si>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</si>
  <si>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П14. DEUTZ FAHR model “5110G GS“</t>
  </si>
  <si>
    <t>П15. Cherry ego</t>
  </si>
  <si>
    <t>П16. Остали прибор за возила</t>
  </si>
  <si>
    <t>П13. ЈCB - tip 4CX 4WD/4WS</t>
  </si>
  <si>
    <t>Партија 1 - Камен</t>
  </si>
  <si>
    <t>Вертикална сигнализација - знакови</t>
  </si>
  <si>
    <t>Партија 2 - Грађевинарство</t>
  </si>
  <si>
    <t>5321700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</si>
  <si>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</si>
  <si>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</si>
  <si>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</si>
  <si>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</si>
  <si>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</si>
  <si>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</si>
  <si>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</si>
  <si>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сопствена соредства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</si>
  <si>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</si>
  <si>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</si>
  <si>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</si>
  <si>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</si>
  <si>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Одржавање путева- крпљење</t>
  </si>
  <si>
    <t>7960000</t>
  </si>
  <si>
    <t>98390000</t>
  </si>
  <si>
    <t>50232100</t>
  </si>
  <si>
    <t>9839000</t>
  </si>
  <si>
    <t>53995010</t>
  </si>
  <si>
    <t>Реконструкција ограде (кеју, вашар, гробља, депонија)</t>
  </si>
  <si>
    <t>Партија 1 - Радови на пословним објектима 53212000</t>
  </si>
  <si>
    <t>УКУПНО УСЛУГЕ</t>
  </si>
  <si>
    <t>УКУПНО РАДОВИ</t>
  </si>
  <si>
    <t>П1. Одржавањ јавне расвете</t>
  </si>
  <si>
    <t>Услуге транспорта</t>
  </si>
  <si>
    <t>Одржавање стаза - асфалтирање</t>
  </si>
  <si>
    <t>Услуге кошења амброзије</t>
  </si>
  <si>
    <t>Уређење и израда паркинга</t>
  </si>
  <si>
    <t>51251/51293</t>
  </si>
  <si>
    <t xml:space="preserve">сопствена средства </t>
  </si>
  <si>
    <t>П6. ЛАДА НИВА</t>
  </si>
  <si>
    <t>Агенцијско ангажовање радника - комунални радници</t>
  </si>
  <si>
    <t>Одржавање атмосферске канализације</t>
  </si>
  <si>
    <t>53218100</t>
  </si>
  <si>
    <t>5399000</t>
  </si>
  <si>
    <t>Браварске услуге, заваривање и стругарске услуге</t>
  </si>
  <si>
    <t>53995510</t>
  </si>
  <si>
    <t>514/51292/51502</t>
  </si>
  <si>
    <t>30200000                30125100</t>
  </si>
  <si>
    <t>14212300  44100000</t>
  </si>
  <si>
    <t>34330000    34350000</t>
  </si>
  <si>
    <t>98395000</t>
  </si>
  <si>
    <t>45233229</t>
  </si>
  <si>
    <t>528000</t>
  </si>
  <si>
    <t>6000000</t>
  </si>
  <si>
    <t>9091000</t>
  </si>
  <si>
    <t xml:space="preserve">ПЛАН ЈАВНИХ НАБАВКИ ЗА 2025. ГОДИНУ </t>
  </si>
  <si>
    <t>П7. Фиат панда</t>
  </si>
  <si>
    <t>Поплочавање стаза бехатоном</t>
  </si>
  <si>
    <t>5321922</t>
  </si>
  <si>
    <t>Одржавање стаза - бетонирање</t>
  </si>
  <si>
    <t>Израда пројектно - техничке документације</t>
  </si>
  <si>
    <t>Партија 3 - уређење азила  53995400</t>
  </si>
  <si>
    <t>Партија 2 - уређење капела на гробљима 5321200</t>
  </si>
  <si>
    <t>П1. ПУТНИЧКА ВОЗИЛА  -53200000</t>
  </si>
  <si>
    <t>П2. Теретна возила - цистерне за изношење отпадних вода  53210000</t>
  </si>
  <si>
    <t>П6. Теретна возила - аутосмећари  53210000</t>
  </si>
  <si>
    <t>П3. Хидрауличарске и пнеуматске услуге  53995000</t>
  </si>
  <si>
    <t>П5. Аутоелектричарске услуге   5321010</t>
  </si>
  <si>
    <t>П7. ЈCB - tip 4CX 4WD/4WS  5321001</t>
  </si>
  <si>
    <t>П8. Трактор - DEUTZ FAHR model “5110G GS“   5321001</t>
  </si>
  <si>
    <t>28.11.2024. године</t>
  </si>
  <si>
    <t>Сопствена средства 1.250.000,00 динара без пдв-а, буџет општине Жабаљ 416.666,67 динара без пдв-а</t>
  </si>
  <si>
    <t>53219200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</si>
</sst>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1"/>
      <color rgb="FF00B0F0"/>
      <name val="Calibri"/>
      <family val="2"/>
      <charset val="238"/>
      <scheme val="minor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0" fillId="0" borderId="0" xfId="0" applyFill="1"/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13" xfId="0" applyFont="1" applyBorder="1"/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5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6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3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28" xfId="0" applyFont="1" applyFill="1" applyBorder="1" applyAlignment="1">
      <alignment horizontal="center"/>
    </xf>
    <xf numFmtId="4" fontId="2" fillId="3" borderId="4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6" fillId="0" borderId="0" xfId="0" applyNumberFormat="1" applyFont="1"/>
    <xf numFmtId="0" fontId="2" fillId="3" borderId="4" xfId="0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2" fillId="0" borderId="7" xfId="0" applyFont="1" applyFill="1" applyBorder="1" applyAlignment="1"/>
    <xf numFmtId="0" fontId="2" fillId="0" borderId="12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6" xfId="0" applyFont="1" applyFill="1" applyBorder="1" applyAlignment="1"/>
    <xf numFmtId="0" fontId="2" fillId="0" borderId="46" xfId="0" applyFont="1" applyFill="1" applyBorder="1" applyAlignment="1">
      <alignment horizontal="right" vertical="center"/>
    </xf>
    <xf numFmtId="49" fontId="2" fillId="0" borderId="4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49" fontId="2" fillId="2" borderId="11" xfId="0" applyNumberFormat="1" applyFont="1" applyFill="1" applyBorder="1"/>
    <xf numFmtId="4" fontId="2" fillId="0" borderId="3" xfId="0" applyNumberFormat="1" applyFont="1" applyBorder="1" applyAlignment="1">
      <alignment vertical="center"/>
    </xf>
    <xf numFmtId="0" fontId="2" fillId="2" borderId="10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2" borderId="4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Fill="1"/>
    <xf numFmtId="0" fontId="2" fillId="0" borderId="3" xfId="0" applyFont="1" applyBorder="1"/>
    <xf numFmtId="4" fontId="2" fillId="0" borderId="21" xfId="0" applyNumberFormat="1" applyFont="1" applyBorder="1" applyAlignment="1">
      <alignment vertical="center"/>
    </xf>
    <xf numFmtId="4" fontId="2" fillId="2" borderId="10" xfId="0" applyNumberFormat="1" applyFont="1" applyFill="1" applyBorder="1"/>
    <xf numFmtId="4" fontId="2" fillId="2" borderId="10" xfId="0" applyNumberFormat="1" applyFont="1" applyFill="1" applyBorder="1" applyAlignment="1">
      <alignment vertical="center"/>
    </xf>
    <xf numFmtId="0" fontId="2" fillId="0" borderId="38" xfId="0" applyFont="1" applyFill="1" applyBorder="1"/>
    <xf numFmtId="4" fontId="2" fillId="0" borderId="38" xfId="0" applyNumberFormat="1" applyFont="1" applyFill="1" applyBorder="1"/>
    <xf numFmtId="0" fontId="4" fillId="0" borderId="2" xfId="0" applyFont="1" applyBorder="1"/>
    <xf numFmtId="0" fontId="2" fillId="0" borderId="42" xfId="0" applyFont="1" applyFill="1" applyBorder="1" applyAlignment="1">
      <alignment wrapText="1"/>
    </xf>
    <xf numFmtId="4" fontId="2" fillId="0" borderId="42" xfId="0" applyNumberFormat="1" applyFont="1" applyFill="1" applyBorder="1" applyAlignment="1">
      <alignment vertical="center"/>
    </xf>
    <xf numFmtId="0" fontId="2" fillId="0" borderId="35" xfId="0" applyFont="1" applyBorder="1"/>
    <xf numFmtId="4" fontId="2" fillId="3" borderId="2" xfId="0" applyNumberFormat="1" applyFont="1" applyFill="1" applyBorder="1"/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vertical="center"/>
    </xf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7" xfId="0" applyFont="1" applyBorder="1" applyAlignment="1">
      <alignment vertical="center" wrapText="1"/>
    </xf>
    <xf numFmtId="4" fontId="2" fillId="3" borderId="27" xfId="0" applyNumberFormat="1" applyFont="1" applyFill="1" applyBorder="1"/>
    <xf numFmtId="4" fontId="2" fillId="3" borderId="27" xfId="0" applyNumberFormat="1" applyFont="1" applyFill="1" applyBorder="1" applyAlignment="1">
      <alignment vertical="center"/>
    </xf>
    <xf numFmtId="4" fontId="2" fillId="0" borderId="0" xfId="0" applyNumberFormat="1" applyFont="1" applyBorder="1"/>
    <xf numFmtId="0" fontId="2" fillId="0" borderId="43" xfId="0" applyFont="1" applyBorder="1"/>
    <xf numFmtId="0" fontId="2" fillId="0" borderId="4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4" fontId="2" fillId="0" borderId="27" xfId="0" applyNumberFormat="1" applyFont="1" applyBorder="1" applyAlignment="1">
      <alignment vertical="center" wrapText="1"/>
    </xf>
    <xf numFmtId="4" fontId="4" fillId="2" borderId="10" xfId="0" applyNumberFormat="1" applyFont="1" applyFill="1" applyBorder="1"/>
    <xf numFmtId="4" fontId="2" fillId="0" borderId="2" xfId="0" applyNumberFormat="1" applyFont="1" applyBorder="1" applyAlignment="1">
      <alignment vertical="center"/>
    </xf>
    <xf numFmtId="0" fontId="16" fillId="0" borderId="0" xfId="0" applyFont="1"/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9" fontId="2" fillId="0" borderId="13" xfId="0" applyNumberFormat="1" applyFont="1" applyBorder="1" applyAlignment="1">
      <alignment wrapText="1"/>
    </xf>
    <xf numFmtId="49" fontId="2" fillId="2" borderId="50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48" xfId="0" applyNumberFormat="1" applyFont="1" applyBorder="1" applyAlignment="1">
      <alignment vertical="center" wrapText="1"/>
    </xf>
    <xf numFmtId="0" fontId="2" fillId="6" borderId="51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vertical="center"/>
    </xf>
    <xf numFmtId="4" fontId="2" fillId="6" borderId="0" xfId="0" applyNumberFormat="1" applyFont="1" applyFill="1" applyBorder="1" applyAlignment="1">
      <alignment vertical="center"/>
    </xf>
    <xf numFmtId="4" fontId="2" fillId="6" borderId="28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0" fontId="3" fillId="3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3" xfId="0" applyFont="1" applyFill="1" applyBorder="1"/>
    <xf numFmtId="0" fontId="1" fillId="2" borderId="6" xfId="0" applyFont="1" applyFill="1" applyBorder="1" applyAlignment="1">
      <alignment vertical="center"/>
    </xf>
    <xf numFmtId="4" fontId="18" fillId="2" borderId="6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wrapText="1"/>
    </xf>
    <xf numFmtId="0" fontId="1" fillId="0" borderId="4" xfId="0" applyFont="1" applyBorder="1" applyAlignment="1">
      <alignment horizontal="right" vertical="center"/>
    </xf>
    <xf numFmtId="49" fontId="1" fillId="3" borderId="13" xfId="0" applyNumberFormat="1" applyFont="1" applyFill="1" applyBorder="1"/>
    <xf numFmtId="49" fontId="1" fillId="0" borderId="13" xfId="0" applyNumberFormat="1" applyFont="1" applyFill="1" applyBorder="1"/>
    <xf numFmtId="0" fontId="1" fillId="3" borderId="13" xfId="0" applyFont="1" applyFill="1" applyBorder="1"/>
    <xf numFmtId="0" fontId="1" fillId="2" borderId="6" xfId="0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40" xfId="0" applyFont="1" applyFill="1" applyBorder="1"/>
    <xf numFmtId="4" fontId="1" fillId="2" borderId="1" xfId="0" applyNumberFormat="1" applyFont="1" applyFill="1" applyBorder="1"/>
    <xf numFmtId="4" fontId="1" fillId="2" borderId="46" xfId="0" applyNumberFormat="1" applyFont="1" applyFill="1" applyBorder="1"/>
    <xf numFmtId="0" fontId="1" fillId="2" borderId="6" xfId="0" applyFont="1" applyFill="1" applyBorder="1"/>
    <xf numFmtId="0" fontId="1" fillId="2" borderId="15" xfId="0" applyFont="1" applyFill="1" applyBorder="1"/>
    <xf numFmtId="0" fontId="1" fillId="0" borderId="28" xfId="0" applyFont="1" applyBorder="1"/>
    <xf numFmtId="4" fontId="1" fillId="0" borderId="2" xfId="0" applyNumberFormat="1" applyFont="1" applyBorder="1" applyAlignment="1">
      <alignment vertical="center"/>
    </xf>
    <xf numFmtId="0" fontId="18" fillId="0" borderId="13" xfId="0" applyFont="1" applyBorder="1" applyAlignment="1">
      <alignment wrapText="1"/>
    </xf>
    <xf numFmtId="49" fontId="2" fillId="7" borderId="11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/>
    <xf numFmtId="4" fontId="8" fillId="2" borderId="8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/>
    <xf numFmtId="4" fontId="19" fillId="2" borderId="6" xfId="0" applyNumberFormat="1" applyFont="1" applyFill="1" applyBorder="1"/>
    <xf numFmtId="4" fontId="19" fillId="2" borderId="6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4" fontId="20" fillId="2" borderId="1" xfId="0" applyNumberFormat="1" applyFont="1" applyFill="1" applyBorder="1"/>
    <xf numFmtId="4" fontId="20" fillId="2" borderId="6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1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4" fontId="8" fillId="0" borderId="32" xfId="0" applyNumberFormat="1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0" borderId="32" xfId="0" applyNumberFormat="1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2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/>
    </xf>
    <xf numFmtId="0" fontId="4" fillId="5" borderId="45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4" fontId="5" fillId="0" borderId="29" xfId="0" applyNumberFormat="1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54" xfId="0" applyFont="1" applyFill="1" applyBorder="1" applyAlignment="1">
      <alignment horizontal="left"/>
    </xf>
    <xf numFmtId="0" fontId="1" fillId="0" borderId="55" xfId="0" applyFont="1" applyFill="1" applyBorder="1" applyAlignment="1">
      <alignment horizontal="left"/>
    </xf>
    <xf numFmtId="4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view="pageLayout" zoomScale="115" zoomScaleNormal="100" zoomScalePageLayoutView="115" workbookViewId="0">
      <selection activeCell="C8" sqref="C8"/>
    </sheetView>
  </sheetViews>
  <sheetFormatPr defaultRowHeight="15"/>
  <cols>
    <col min="1" max="1" width="7" customWidth="1"/>
    <col min="2" max="2" width="12.42578125" customWidth="1"/>
    <col min="3" max="3" width="38.140625" customWidth="1"/>
    <col min="4" max="4" width="13.5703125" customWidth="1"/>
    <col min="5" max="5" width="14.42578125" customWidth="1"/>
    <col min="6" max="6" width="10.85546875" customWidth="1"/>
    <col min="7" max="7" width="12.140625" customWidth="1"/>
    <col min="8" max="8" width="13.5703125" customWidth="1"/>
    <col min="9" max="10" width="9.140625" hidden="1" customWidth="1"/>
    <col min="11" max="11" width="11.7109375" bestFit="1" customWidth="1"/>
    <col min="13" max="13" width="10.140625" bestFit="1" customWidth="1"/>
    <col min="14" max="14" width="11.7109375" bestFit="1" customWidth="1"/>
  </cols>
  <sheetData>
    <row r="1" spans="1:10" ht="16.5" thickBot="1">
      <c r="A1" s="218" t="s">
        <v>116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0" ht="15.75">
      <c r="A2" s="221" t="s">
        <v>13</v>
      </c>
      <c r="B2" s="222"/>
      <c r="C2" s="223" t="s">
        <v>14</v>
      </c>
      <c r="D2" s="223"/>
      <c r="E2" s="223"/>
      <c r="F2" s="223"/>
      <c r="G2" s="223"/>
      <c r="H2" s="224"/>
      <c r="I2" s="2"/>
      <c r="J2" s="2"/>
    </row>
    <row r="3" spans="1:10">
      <c r="A3" s="225" t="s">
        <v>15</v>
      </c>
      <c r="B3" s="226"/>
      <c r="C3" s="227">
        <v>2025</v>
      </c>
      <c r="D3" s="227"/>
      <c r="E3" s="228"/>
      <c r="F3" s="227"/>
      <c r="G3" s="227"/>
      <c r="H3" s="229"/>
      <c r="I3" s="2"/>
      <c r="J3" s="2"/>
    </row>
    <row r="4" spans="1:10">
      <c r="A4" s="225" t="s">
        <v>16</v>
      </c>
      <c r="B4" s="226"/>
      <c r="C4" s="227">
        <v>1</v>
      </c>
      <c r="D4" s="227"/>
      <c r="E4" s="227"/>
      <c r="F4" s="227"/>
      <c r="G4" s="227"/>
      <c r="H4" s="229"/>
      <c r="I4" s="2"/>
      <c r="J4" s="2"/>
    </row>
    <row r="5" spans="1:10">
      <c r="A5" s="225" t="s">
        <v>17</v>
      </c>
      <c r="B5" s="226"/>
      <c r="C5" s="234" t="s">
        <v>131</v>
      </c>
      <c r="D5" s="235"/>
      <c r="E5" s="235"/>
      <c r="F5" s="235"/>
      <c r="G5" s="235"/>
      <c r="H5" s="236"/>
      <c r="I5" s="2"/>
      <c r="J5" s="2"/>
    </row>
    <row r="6" spans="1:10">
      <c r="A6" s="237" t="s">
        <v>21</v>
      </c>
      <c r="B6" s="238"/>
      <c r="C6" s="239">
        <f>SUM(C7+USLUGE!C1+RADOVI!C1)</f>
        <v>176438333</v>
      </c>
      <c r="D6" s="240"/>
      <c r="E6" s="240"/>
      <c r="F6" s="240"/>
      <c r="G6" s="240"/>
      <c r="H6" s="241"/>
      <c r="I6" s="2"/>
      <c r="J6" s="2"/>
    </row>
    <row r="7" spans="1:10" ht="15.75" thickBot="1">
      <c r="A7" s="242" t="s">
        <v>24</v>
      </c>
      <c r="B7" s="243"/>
      <c r="C7" s="244">
        <f>SUM(D9+D13+D17+D21+D24+D42+D44+D46)</f>
        <v>33216666.670000002</v>
      </c>
      <c r="D7" s="245"/>
      <c r="E7" s="245"/>
      <c r="F7" s="245"/>
      <c r="G7" s="245"/>
      <c r="H7" s="246"/>
      <c r="I7" s="2"/>
      <c r="J7" s="2"/>
    </row>
    <row r="8" spans="1:10" ht="45.75" customHeight="1" thickBot="1">
      <c r="A8" s="180" t="s">
        <v>0</v>
      </c>
      <c r="B8" s="181" t="s">
        <v>1</v>
      </c>
      <c r="C8" s="182" t="s">
        <v>2</v>
      </c>
      <c r="D8" s="183" t="s">
        <v>25</v>
      </c>
      <c r="E8" s="184" t="s">
        <v>51</v>
      </c>
      <c r="F8" s="181" t="s">
        <v>18</v>
      </c>
      <c r="G8" s="181" t="s">
        <v>3</v>
      </c>
      <c r="H8" s="185" t="s">
        <v>4</v>
      </c>
      <c r="I8" s="1"/>
      <c r="J8" s="3"/>
    </row>
    <row r="9" spans="1:10" ht="25.5" customHeight="1">
      <c r="A9" s="198">
        <v>1</v>
      </c>
      <c r="B9" s="49" t="s">
        <v>6</v>
      </c>
      <c r="C9" s="6" t="s">
        <v>72</v>
      </c>
      <c r="D9" s="172">
        <f>SUM(D10:D11)</f>
        <v>1350000</v>
      </c>
      <c r="E9" s="41">
        <f>SUM(D9*1.2)</f>
        <v>1620000</v>
      </c>
      <c r="F9" s="7"/>
      <c r="G9" s="12"/>
      <c r="H9" s="14"/>
      <c r="I9" s="2"/>
      <c r="J9" s="2"/>
    </row>
    <row r="10" spans="1:10" ht="18.75" customHeight="1">
      <c r="A10" s="199"/>
      <c r="B10" s="26"/>
      <c r="C10" s="76" t="s">
        <v>74</v>
      </c>
      <c r="D10" s="77">
        <v>800000</v>
      </c>
      <c r="E10" s="78"/>
      <c r="F10" s="230" t="s">
        <v>37</v>
      </c>
      <c r="G10" s="217" t="s">
        <v>39</v>
      </c>
      <c r="H10" s="206" t="s">
        <v>108</v>
      </c>
      <c r="I10" s="2"/>
      <c r="J10" s="2"/>
    </row>
    <row r="11" spans="1:10">
      <c r="A11" s="200"/>
      <c r="B11" s="27"/>
      <c r="C11" s="79" t="s">
        <v>73</v>
      </c>
      <c r="D11" s="80">
        <v>550000</v>
      </c>
      <c r="E11" s="81"/>
      <c r="F11" s="231"/>
      <c r="G11" s="232"/>
      <c r="H11" s="233"/>
    </row>
    <row r="12" spans="1:10" ht="27" customHeight="1" thickBot="1">
      <c r="A12" s="247" t="s">
        <v>19</v>
      </c>
      <c r="B12" s="248"/>
      <c r="C12" s="203" t="s">
        <v>22</v>
      </c>
      <c r="D12" s="204"/>
      <c r="E12" s="204"/>
      <c r="F12" s="205"/>
      <c r="G12" s="24" t="s">
        <v>48</v>
      </c>
      <c r="H12" s="43" t="s">
        <v>77</v>
      </c>
    </row>
    <row r="13" spans="1:10">
      <c r="A13" s="198">
        <v>2</v>
      </c>
      <c r="B13" s="49" t="s">
        <v>6</v>
      </c>
      <c r="C13" s="12" t="s">
        <v>55</v>
      </c>
      <c r="D13" s="173">
        <f>SUM(D14:D15)</f>
        <v>4000000</v>
      </c>
      <c r="E13" s="7">
        <f>SUM(D13*1.2)</f>
        <v>4800000</v>
      </c>
      <c r="F13" s="13"/>
      <c r="G13" s="12"/>
      <c r="H13" s="14"/>
    </row>
    <row r="14" spans="1:10" ht="24" customHeight="1">
      <c r="A14" s="199"/>
      <c r="B14" s="26"/>
      <c r="C14" s="20" t="s">
        <v>67</v>
      </c>
      <c r="D14" s="82">
        <v>1000000</v>
      </c>
      <c r="E14" s="83"/>
      <c r="F14" s="230" t="s">
        <v>37</v>
      </c>
      <c r="G14" s="249" t="s">
        <v>39</v>
      </c>
      <c r="H14" s="206" t="s">
        <v>109</v>
      </c>
    </row>
    <row r="15" spans="1:10" ht="14.25" customHeight="1">
      <c r="A15" s="200"/>
      <c r="B15" s="27"/>
      <c r="C15" s="84" t="s">
        <v>69</v>
      </c>
      <c r="D15" s="85">
        <v>3000000</v>
      </c>
      <c r="E15" s="81"/>
      <c r="F15" s="231"/>
      <c r="G15" s="250"/>
      <c r="H15" s="233"/>
    </row>
    <row r="16" spans="1:10" ht="15.75" thickBot="1">
      <c r="A16" s="201" t="s">
        <v>19</v>
      </c>
      <c r="B16" s="202"/>
      <c r="C16" s="213" t="s">
        <v>99</v>
      </c>
      <c r="D16" s="214"/>
      <c r="E16" s="214"/>
      <c r="F16" s="215"/>
      <c r="G16" s="24" t="s">
        <v>48</v>
      </c>
      <c r="H16" s="53" t="s">
        <v>98</v>
      </c>
    </row>
    <row r="17" spans="1:11">
      <c r="A17" s="198">
        <v>3</v>
      </c>
      <c r="B17" s="50" t="s">
        <v>6</v>
      </c>
      <c r="C17" s="12" t="s">
        <v>11</v>
      </c>
      <c r="D17" s="173">
        <v>1200000</v>
      </c>
      <c r="E17" s="7">
        <v>1440000</v>
      </c>
      <c r="F17" s="13"/>
      <c r="G17" s="12"/>
      <c r="H17" s="14"/>
    </row>
    <row r="18" spans="1:11">
      <c r="A18" s="199"/>
      <c r="B18" s="20"/>
      <c r="C18" s="20"/>
      <c r="D18" s="82"/>
      <c r="E18" s="86"/>
      <c r="F18" s="196" t="s">
        <v>37</v>
      </c>
      <c r="G18" s="194" t="s">
        <v>39</v>
      </c>
      <c r="H18" s="192">
        <v>15700000</v>
      </c>
    </row>
    <row r="19" spans="1:11" ht="12.75" customHeight="1">
      <c r="A19" s="200"/>
      <c r="B19" s="20"/>
      <c r="C19" s="87"/>
      <c r="D19" s="82"/>
      <c r="E19" s="86"/>
      <c r="F19" s="197"/>
      <c r="G19" s="195"/>
      <c r="H19" s="193"/>
    </row>
    <row r="20" spans="1:11" ht="15.75" thickBot="1">
      <c r="A20" s="209" t="s">
        <v>19</v>
      </c>
      <c r="B20" s="210"/>
      <c r="C20" s="88" t="s">
        <v>22</v>
      </c>
      <c r="D20" s="89"/>
      <c r="E20" s="89"/>
      <c r="F20" s="89"/>
      <c r="G20" s="38" t="s">
        <v>48</v>
      </c>
      <c r="H20" s="52">
        <v>51291000</v>
      </c>
    </row>
    <row r="21" spans="1:11" ht="30">
      <c r="A21" s="25">
        <v>4</v>
      </c>
      <c r="B21" s="21" t="s">
        <v>6</v>
      </c>
      <c r="C21" s="90" t="s">
        <v>7</v>
      </c>
      <c r="D21" s="174">
        <v>11000000</v>
      </c>
      <c r="E21" s="91">
        <v>13200000</v>
      </c>
      <c r="F21" s="92" t="s">
        <v>37</v>
      </c>
      <c r="G21" s="21" t="s">
        <v>40</v>
      </c>
      <c r="H21" s="22" t="s">
        <v>49</v>
      </c>
    </row>
    <row r="22" spans="1:11">
      <c r="A22" s="122"/>
      <c r="B22" s="123"/>
      <c r="C22" s="124"/>
      <c r="D22" s="125"/>
      <c r="E22" s="125"/>
      <c r="F22" s="126"/>
      <c r="G22" s="127"/>
      <c r="H22" s="128"/>
    </row>
    <row r="23" spans="1:11" ht="44.25" customHeight="1" thickBot="1">
      <c r="A23" s="211" t="s">
        <v>19</v>
      </c>
      <c r="B23" s="212"/>
      <c r="C23" s="213" t="s">
        <v>36</v>
      </c>
      <c r="D23" s="214"/>
      <c r="E23" s="214"/>
      <c r="F23" s="215"/>
      <c r="G23" s="24" t="s">
        <v>48</v>
      </c>
      <c r="H23" s="23" t="s">
        <v>50</v>
      </c>
    </row>
    <row r="24" spans="1:11" ht="66" customHeight="1">
      <c r="A24" s="198">
        <v>5</v>
      </c>
      <c r="B24" s="9" t="s">
        <v>6</v>
      </c>
      <c r="C24" s="6" t="s">
        <v>10</v>
      </c>
      <c r="D24" s="175">
        <f>SUM(D25:D40)</f>
        <v>6800000</v>
      </c>
      <c r="E24" s="75">
        <f>SUM(D24*1.2)</f>
        <v>8160000</v>
      </c>
      <c r="F24" s="7"/>
      <c r="G24" s="12"/>
      <c r="H24" s="14"/>
    </row>
    <row r="25" spans="1:11">
      <c r="A25" s="199"/>
      <c r="B25" s="15"/>
      <c r="C25" s="94" t="s">
        <v>56</v>
      </c>
      <c r="D25" s="95">
        <v>300000</v>
      </c>
      <c r="E25" s="83"/>
      <c r="F25" s="216" t="s">
        <v>37</v>
      </c>
      <c r="G25" s="217" t="s">
        <v>39</v>
      </c>
      <c r="H25" s="206" t="s">
        <v>110</v>
      </c>
    </row>
    <row r="26" spans="1:11">
      <c r="A26" s="199"/>
      <c r="B26" s="15"/>
      <c r="C26" s="94" t="s">
        <v>57</v>
      </c>
      <c r="D26" s="95">
        <v>500000</v>
      </c>
      <c r="E26" s="83"/>
      <c r="F26" s="216"/>
      <c r="G26" s="217"/>
      <c r="H26" s="206"/>
    </row>
    <row r="27" spans="1:11" ht="30">
      <c r="A27" s="199"/>
      <c r="B27" s="15"/>
      <c r="C27" s="94" t="s">
        <v>58</v>
      </c>
      <c r="D27" s="96">
        <v>300000</v>
      </c>
      <c r="E27" s="83"/>
      <c r="F27" s="216"/>
      <c r="G27" s="217"/>
      <c r="H27" s="206"/>
    </row>
    <row r="28" spans="1:11">
      <c r="A28" s="199"/>
      <c r="B28" s="15"/>
      <c r="C28" s="94" t="s">
        <v>59</v>
      </c>
      <c r="D28" s="95">
        <v>300000</v>
      </c>
      <c r="E28" s="97">
        <f>SUM(D25:D35,D37:D39)</f>
        <v>4500000</v>
      </c>
      <c r="F28" s="216"/>
      <c r="G28" s="217"/>
      <c r="H28" s="206"/>
    </row>
    <row r="29" spans="1:11">
      <c r="A29" s="199"/>
      <c r="B29" s="15"/>
      <c r="C29" s="94" t="s">
        <v>60</v>
      </c>
      <c r="D29" s="95">
        <v>200000</v>
      </c>
      <c r="E29" s="97"/>
      <c r="F29" s="216"/>
      <c r="G29" s="217"/>
      <c r="H29" s="206"/>
      <c r="K29" s="93"/>
    </row>
    <row r="30" spans="1:11">
      <c r="A30" s="199"/>
      <c r="B30" s="16"/>
      <c r="C30" s="94" t="s">
        <v>100</v>
      </c>
      <c r="D30" s="95">
        <v>380000</v>
      </c>
      <c r="E30" s="83"/>
      <c r="F30" s="216"/>
      <c r="G30" s="217"/>
      <c r="H30" s="206"/>
    </row>
    <row r="31" spans="1:11">
      <c r="A31" s="199"/>
      <c r="B31" s="15"/>
      <c r="C31" s="94" t="s">
        <v>61</v>
      </c>
      <c r="D31" s="95">
        <v>320000</v>
      </c>
      <c r="E31" s="83"/>
      <c r="F31" s="216"/>
      <c r="G31" s="217"/>
      <c r="H31" s="206"/>
    </row>
    <row r="32" spans="1:11">
      <c r="A32" s="199"/>
      <c r="B32" s="15"/>
      <c r="C32" s="94" t="s">
        <v>62</v>
      </c>
      <c r="D32" s="95">
        <v>300000</v>
      </c>
      <c r="E32" s="83"/>
      <c r="F32" s="216"/>
      <c r="G32" s="217"/>
      <c r="H32" s="206"/>
    </row>
    <row r="33" spans="1:14">
      <c r="A33" s="199"/>
      <c r="B33" s="15"/>
      <c r="C33" s="94" t="s">
        <v>117</v>
      </c>
      <c r="D33" s="95">
        <v>300000</v>
      </c>
      <c r="E33" s="83"/>
      <c r="F33" s="216"/>
      <c r="G33" s="217"/>
      <c r="H33" s="206"/>
      <c r="M33" s="93"/>
    </row>
    <row r="34" spans="1:14">
      <c r="A34" s="199"/>
      <c r="B34" s="15"/>
      <c r="C34" s="98" t="s">
        <v>45</v>
      </c>
      <c r="D34" s="95">
        <v>350000</v>
      </c>
      <c r="E34" s="83"/>
      <c r="F34" s="216"/>
      <c r="G34" s="217"/>
      <c r="H34" s="206"/>
      <c r="N34" s="93"/>
    </row>
    <row r="35" spans="1:14">
      <c r="A35" s="199"/>
      <c r="B35" s="15"/>
      <c r="C35" s="94" t="s">
        <v>46</v>
      </c>
      <c r="D35" s="95">
        <v>350000</v>
      </c>
      <c r="E35" s="83"/>
      <c r="F35" s="216"/>
      <c r="G35" s="217"/>
      <c r="H35" s="207"/>
    </row>
    <row r="36" spans="1:14">
      <c r="A36" s="199"/>
      <c r="B36" s="15"/>
      <c r="C36" s="94" t="s">
        <v>47</v>
      </c>
      <c r="D36" s="95">
        <v>1600000</v>
      </c>
      <c r="E36" s="83"/>
      <c r="F36" s="216"/>
      <c r="G36" s="217"/>
      <c r="H36" s="206"/>
    </row>
    <row r="37" spans="1:14">
      <c r="A37" s="199"/>
      <c r="B37" s="15"/>
      <c r="C37" s="98" t="s">
        <v>66</v>
      </c>
      <c r="D37" s="95">
        <v>350000</v>
      </c>
      <c r="E37" s="83"/>
      <c r="F37" s="216"/>
      <c r="G37" s="217"/>
      <c r="H37" s="206"/>
    </row>
    <row r="38" spans="1:14">
      <c r="A38" s="199"/>
      <c r="B38" s="15"/>
      <c r="C38" s="98" t="s">
        <v>63</v>
      </c>
      <c r="D38" s="95">
        <v>350000</v>
      </c>
      <c r="E38" s="83"/>
      <c r="F38" s="216"/>
      <c r="G38" s="217"/>
      <c r="H38" s="208"/>
    </row>
    <row r="39" spans="1:14">
      <c r="A39" s="199"/>
      <c r="B39" s="15"/>
      <c r="C39" s="94" t="s">
        <v>64</v>
      </c>
      <c r="D39" s="95">
        <v>200000</v>
      </c>
      <c r="E39" s="83"/>
      <c r="F39" s="216"/>
      <c r="G39" s="217"/>
      <c r="H39" s="208"/>
    </row>
    <row r="40" spans="1:14">
      <c r="A40" s="199"/>
      <c r="B40" s="15"/>
      <c r="C40" s="99" t="s">
        <v>65</v>
      </c>
      <c r="D40" s="32">
        <v>700000</v>
      </c>
      <c r="E40" s="83"/>
      <c r="F40" s="216"/>
      <c r="G40" s="217"/>
      <c r="H40" s="208"/>
    </row>
    <row r="41" spans="1:14" ht="15.75" thickBot="1">
      <c r="A41" s="201" t="s">
        <v>19</v>
      </c>
      <c r="B41" s="202"/>
      <c r="C41" s="203" t="s">
        <v>22</v>
      </c>
      <c r="D41" s="204"/>
      <c r="E41" s="204"/>
      <c r="F41" s="205"/>
      <c r="G41" s="24" t="s">
        <v>48</v>
      </c>
      <c r="H41" s="108" t="s">
        <v>107</v>
      </c>
    </row>
    <row r="42" spans="1:14" ht="30">
      <c r="A42" s="40">
        <v>6</v>
      </c>
      <c r="B42" s="51" t="s">
        <v>6</v>
      </c>
      <c r="C42" s="100" t="s">
        <v>12</v>
      </c>
      <c r="D42" s="176">
        <v>1666666.67</v>
      </c>
      <c r="E42" s="91">
        <f>SUM(D42*1.2)</f>
        <v>2000000.0039999997</v>
      </c>
      <c r="F42" s="69" t="s">
        <v>37</v>
      </c>
      <c r="G42" s="33" t="s">
        <v>39</v>
      </c>
      <c r="H42" s="34">
        <v>34928480</v>
      </c>
    </row>
    <row r="43" spans="1:14" ht="15.75" thickBot="1">
      <c r="A43" s="201" t="s">
        <v>19</v>
      </c>
      <c r="B43" s="202"/>
      <c r="C43" s="251" t="s">
        <v>132</v>
      </c>
      <c r="D43" s="252"/>
      <c r="E43" s="252"/>
      <c r="F43" s="253"/>
      <c r="G43" s="24" t="s">
        <v>48</v>
      </c>
      <c r="H43" s="11">
        <v>51501000</v>
      </c>
    </row>
    <row r="44" spans="1:14" ht="30">
      <c r="A44" s="40">
        <v>7</v>
      </c>
      <c r="B44" s="9" t="s">
        <v>6</v>
      </c>
      <c r="C44" s="6" t="s">
        <v>26</v>
      </c>
      <c r="D44" s="172">
        <v>1200000</v>
      </c>
      <c r="E44" s="91">
        <f>SUM(D44*1.2)</f>
        <v>1440000</v>
      </c>
      <c r="F44" s="8" t="s">
        <v>37</v>
      </c>
      <c r="G44" s="9" t="s">
        <v>39</v>
      </c>
      <c r="H44" s="42">
        <v>34110000</v>
      </c>
    </row>
    <row r="45" spans="1:14" ht="15.75" thickBot="1">
      <c r="A45" s="201" t="s">
        <v>19</v>
      </c>
      <c r="B45" s="202"/>
      <c r="C45" s="203" t="s">
        <v>22</v>
      </c>
      <c r="D45" s="204"/>
      <c r="E45" s="204"/>
      <c r="F45" s="205"/>
      <c r="G45" s="24" t="s">
        <v>48</v>
      </c>
      <c r="H45" s="11">
        <v>260000</v>
      </c>
    </row>
    <row r="46" spans="1:14" ht="30">
      <c r="A46" s="48">
        <v>8</v>
      </c>
      <c r="B46" s="9" t="s">
        <v>6</v>
      </c>
      <c r="C46" s="6" t="s">
        <v>81</v>
      </c>
      <c r="D46" s="172">
        <v>6000000</v>
      </c>
      <c r="E46" s="91">
        <f>SUM(D46*1.2)</f>
        <v>7200000</v>
      </c>
      <c r="F46" s="8" t="s">
        <v>37</v>
      </c>
      <c r="G46" s="9" t="s">
        <v>39</v>
      </c>
      <c r="H46" s="42">
        <v>34134000</v>
      </c>
    </row>
    <row r="47" spans="1:14" ht="15.75" thickBot="1">
      <c r="A47" s="201" t="s">
        <v>19</v>
      </c>
      <c r="B47" s="202"/>
      <c r="C47" s="203" t="s">
        <v>22</v>
      </c>
      <c r="D47" s="204"/>
      <c r="E47" s="204"/>
      <c r="F47" s="205"/>
      <c r="G47" s="24" t="s">
        <v>48</v>
      </c>
      <c r="H47" s="11">
        <v>260000</v>
      </c>
    </row>
  </sheetData>
  <mergeCells count="44">
    <mergeCell ref="C41:F41"/>
    <mergeCell ref="C43:F43"/>
    <mergeCell ref="C45:F45"/>
    <mergeCell ref="A13:A15"/>
    <mergeCell ref="F14:F15"/>
    <mergeCell ref="H14:H15"/>
    <mergeCell ref="A16:B16"/>
    <mergeCell ref="A12:B12"/>
    <mergeCell ref="C12:F12"/>
    <mergeCell ref="C16:F16"/>
    <mergeCell ref="G14:G15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A1:J1"/>
    <mergeCell ref="A2:B2"/>
    <mergeCell ref="C2:H2"/>
    <mergeCell ref="A3:B3"/>
    <mergeCell ref="C3:H3"/>
    <mergeCell ref="H18:H19"/>
    <mergeCell ref="G18:G19"/>
    <mergeCell ref="F18:F19"/>
    <mergeCell ref="A17:A19"/>
    <mergeCell ref="A47:B47"/>
    <mergeCell ref="C47:F47"/>
    <mergeCell ref="H25:H40"/>
    <mergeCell ref="A41:B41"/>
    <mergeCell ref="A43:B43"/>
    <mergeCell ref="A20:B20"/>
    <mergeCell ref="A23:B23"/>
    <mergeCell ref="C23:F23"/>
    <mergeCell ref="A45:B45"/>
    <mergeCell ref="A24:A40"/>
    <mergeCell ref="F25:F40"/>
    <mergeCell ref="G25:G40"/>
  </mergeCells>
  <pageMargins left="0.7" right="0.7" top="0.75" bottom="0.75" header="0.3" footer="0.3"/>
  <pageSetup orientation="landscape" r:id="rId1"/>
  <headerFooter>
    <oddFooter>&amp;C&amp;P/5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Layout" topLeftCell="A7" zoomScaleNormal="100" workbookViewId="0">
      <selection activeCell="C8" sqref="C8"/>
    </sheetView>
  </sheetViews>
  <sheetFormatPr defaultRowHeight="15"/>
  <cols>
    <col min="1" max="1" width="5.42578125" style="17" customWidth="1"/>
    <col min="2" max="2" width="15.42578125" style="17" customWidth="1"/>
    <col min="3" max="3" width="49.5703125" style="70" customWidth="1"/>
    <col min="4" max="4" width="13.42578125" style="70" customWidth="1"/>
    <col min="5" max="5" width="12.5703125" style="70" customWidth="1"/>
    <col min="6" max="6" width="10.85546875" style="70" customWidth="1"/>
    <col min="7" max="7" width="12.28515625" style="17" customWidth="1"/>
    <col min="8" max="8" width="9.28515625" style="37" customWidth="1"/>
  </cols>
  <sheetData>
    <row r="1" spans="1:8" ht="15.75" thickBot="1">
      <c r="A1" s="268" t="s">
        <v>91</v>
      </c>
      <c r="B1" s="269"/>
      <c r="C1" s="265">
        <f>SUM(D3+D13+D15+D18+D20+D22+D24+D27+D29+D31+D33+D35+D39+D41+D43)</f>
        <v>102799999.67</v>
      </c>
      <c r="D1" s="266"/>
      <c r="E1" s="266"/>
      <c r="F1" s="266"/>
      <c r="G1" s="266"/>
      <c r="H1" s="267"/>
    </row>
    <row r="2" spans="1:8" ht="43.5" thickBot="1">
      <c r="A2" s="180" t="s">
        <v>0</v>
      </c>
      <c r="B2" s="181" t="s">
        <v>1</v>
      </c>
      <c r="C2" s="182" t="s">
        <v>2</v>
      </c>
      <c r="D2" s="183" t="s">
        <v>25</v>
      </c>
      <c r="E2" s="184" t="s">
        <v>51</v>
      </c>
      <c r="F2" s="181" t="s">
        <v>18</v>
      </c>
      <c r="G2" s="181" t="s">
        <v>3</v>
      </c>
      <c r="H2" s="186" t="s">
        <v>4</v>
      </c>
    </row>
    <row r="3" spans="1:8">
      <c r="A3" s="198" t="s">
        <v>5</v>
      </c>
      <c r="B3" s="133" t="s">
        <v>29</v>
      </c>
      <c r="C3" s="61" t="s">
        <v>27</v>
      </c>
      <c r="D3" s="177">
        <f>SUM(D4:D11)</f>
        <v>5850000</v>
      </c>
      <c r="E3" s="103">
        <f>SUM(D3*1.2)</f>
        <v>7020000</v>
      </c>
      <c r="F3" s="74"/>
      <c r="G3" s="61"/>
      <c r="H3" s="59"/>
    </row>
    <row r="4" spans="1:8">
      <c r="A4" s="199"/>
      <c r="B4" s="63"/>
      <c r="C4" s="101" t="s">
        <v>124</v>
      </c>
      <c r="D4" s="16">
        <v>800000</v>
      </c>
      <c r="E4" s="17"/>
      <c r="F4" s="216" t="s">
        <v>37</v>
      </c>
      <c r="G4" s="217" t="s">
        <v>41</v>
      </c>
      <c r="H4" s="272">
        <v>50000000</v>
      </c>
    </row>
    <row r="5" spans="1:8" ht="30">
      <c r="A5" s="199"/>
      <c r="B5" s="63"/>
      <c r="C5" s="94" t="s">
        <v>125</v>
      </c>
      <c r="D5" s="104">
        <v>800000</v>
      </c>
      <c r="E5" s="17"/>
      <c r="F5" s="216"/>
      <c r="G5" s="217"/>
      <c r="H5" s="272"/>
    </row>
    <row r="6" spans="1:8" ht="18" customHeight="1">
      <c r="A6" s="199"/>
      <c r="B6" s="63"/>
      <c r="C6" s="94" t="s">
        <v>127</v>
      </c>
      <c r="D6" s="16">
        <v>600000</v>
      </c>
      <c r="E6" s="17"/>
      <c r="F6" s="216"/>
      <c r="G6" s="217"/>
      <c r="H6" s="272"/>
    </row>
    <row r="7" spans="1:8" ht="18.75" customHeight="1">
      <c r="A7" s="199"/>
      <c r="B7" s="63"/>
      <c r="C7" s="102">
        <f>SUM(D9+D13+D17+D21+D24+D42+D44+D46)</f>
        <v>6983333.3300000001</v>
      </c>
      <c r="D7" s="16">
        <v>450000</v>
      </c>
      <c r="E7" s="17"/>
      <c r="F7" s="216"/>
      <c r="G7" s="217"/>
      <c r="H7" s="272"/>
    </row>
    <row r="8" spans="1:8" ht="18.75" customHeight="1">
      <c r="A8" s="199"/>
      <c r="B8" s="63"/>
      <c r="C8" s="94" t="s">
        <v>128</v>
      </c>
      <c r="D8" s="16">
        <v>700000</v>
      </c>
      <c r="E8" s="17"/>
      <c r="F8" s="216"/>
      <c r="G8" s="217"/>
      <c r="H8" s="272"/>
    </row>
    <row r="9" spans="1:8" ht="18.75" customHeight="1">
      <c r="A9" s="199"/>
      <c r="B9" s="63"/>
      <c r="C9" s="4" t="s">
        <v>126</v>
      </c>
      <c r="D9" s="16">
        <v>1700000</v>
      </c>
      <c r="E9" s="17"/>
      <c r="F9" s="216"/>
      <c r="G9" s="217"/>
      <c r="H9" s="272"/>
    </row>
    <row r="10" spans="1:8" ht="18.75" customHeight="1">
      <c r="A10" s="199"/>
      <c r="B10" s="63"/>
      <c r="C10" s="4" t="s">
        <v>129</v>
      </c>
      <c r="D10" s="16">
        <v>400000</v>
      </c>
      <c r="E10" s="105"/>
      <c r="F10" s="216"/>
      <c r="G10" s="217"/>
      <c r="H10" s="273"/>
    </row>
    <row r="11" spans="1:8" ht="28.5" customHeight="1">
      <c r="A11" s="199"/>
      <c r="B11" s="63"/>
      <c r="C11" s="4" t="s">
        <v>130</v>
      </c>
      <c r="D11" s="16">
        <v>400000</v>
      </c>
      <c r="E11" s="17"/>
      <c r="F11" s="271"/>
      <c r="G11" s="232"/>
      <c r="H11" s="274"/>
    </row>
    <row r="12" spans="1:8" ht="20.25" customHeight="1" thickBot="1">
      <c r="A12" s="270" t="s">
        <v>19</v>
      </c>
      <c r="B12" s="215"/>
      <c r="C12" s="203" t="s">
        <v>22</v>
      </c>
      <c r="D12" s="204"/>
      <c r="E12" s="204"/>
      <c r="F12" s="205"/>
      <c r="G12" s="24" t="s">
        <v>48</v>
      </c>
      <c r="H12" s="35">
        <v>5320000</v>
      </c>
    </row>
    <row r="13" spans="1:8" ht="30">
      <c r="A13" s="64" t="s">
        <v>8</v>
      </c>
      <c r="B13" s="109"/>
      <c r="C13" s="6" t="s">
        <v>28</v>
      </c>
      <c r="D13" s="175">
        <v>3200000</v>
      </c>
      <c r="E13" s="7">
        <f>SUM(D13*1.2)</f>
        <v>3840000</v>
      </c>
      <c r="F13" s="8" t="s">
        <v>37</v>
      </c>
      <c r="G13" s="132" t="s">
        <v>41</v>
      </c>
      <c r="H13" s="36">
        <v>98390000</v>
      </c>
    </row>
    <row r="14" spans="1:8" ht="15.75" thickBot="1">
      <c r="A14" s="270" t="s">
        <v>19</v>
      </c>
      <c r="B14" s="215"/>
      <c r="C14" s="203" t="s">
        <v>22</v>
      </c>
      <c r="D14" s="204"/>
      <c r="E14" s="204"/>
      <c r="F14" s="205"/>
      <c r="G14" s="24" t="s">
        <v>48</v>
      </c>
      <c r="H14" s="35">
        <v>5319000</v>
      </c>
    </row>
    <row r="15" spans="1:8" ht="15" customHeight="1">
      <c r="A15" s="198">
        <v>3</v>
      </c>
      <c r="B15" s="12" t="s">
        <v>29</v>
      </c>
      <c r="C15" s="12" t="s">
        <v>101</v>
      </c>
      <c r="D15" s="178">
        <v>54000000</v>
      </c>
      <c r="E15" s="7">
        <v>64800000</v>
      </c>
      <c r="F15" s="13"/>
      <c r="G15" s="132"/>
      <c r="H15" s="36"/>
    </row>
    <row r="16" spans="1:8" ht="15" customHeight="1">
      <c r="A16" s="199"/>
      <c r="B16" s="31"/>
      <c r="C16" s="4"/>
      <c r="D16" s="73"/>
      <c r="E16" s="17"/>
      <c r="F16" s="130" t="s">
        <v>37</v>
      </c>
      <c r="G16" s="131" t="s">
        <v>41</v>
      </c>
      <c r="H16" s="39" t="s">
        <v>113</v>
      </c>
    </row>
    <row r="17" spans="1:8" ht="15.75" thickBot="1">
      <c r="A17" s="257" t="s">
        <v>19</v>
      </c>
      <c r="B17" s="259"/>
      <c r="C17" s="106" t="s">
        <v>78</v>
      </c>
      <c r="D17" s="10"/>
      <c r="E17" s="107"/>
      <c r="F17" s="10"/>
      <c r="G17" s="24" t="s">
        <v>71</v>
      </c>
      <c r="H17" s="35" t="s">
        <v>84</v>
      </c>
    </row>
    <row r="18" spans="1:8" ht="25.5">
      <c r="A18" s="129">
        <v>4</v>
      </c>
      <c r="B18" s="6" t="s">
        <v>29</v>
      </c>
      <c r="C18" s="6" t="s">
        <v>94</v>
      </c>
      <c r="D18" s="175">
        <v>2916666.67</v>
      </c>
      <c r="E18" s="7">
        <f>SUM(D18*1.2)</f>
        <v>3500000.0039999997</v>
      </c>
      <c r="F18" s="18" t="s">
        <v>37</v>
      </c>
      <c r="G18" s="68" t="s">
        <v>41</v>
      </c>
      <c r="H18" s="110" t="s">
        <v>114</v>
      </c>
    </row>
    <row r="19" spans="1:8" ht="15.75" thickBot="1">
      <c r="A19" s="260" t="s">
        <v>19</v>
      </c>
      <c r="B19" s="261"/>
      <c r="C19" s="254" t="s">
        <v>31</v>
      </c>
      <c r="D19" s="255"/>
      <c r="E19" s="255"/>
      <c r="F19" s="256"/>
      <c r="G19" s="44" t="s">
        <v>48</v>
      </c>
      <c r="H19" s="111">
        <v>53100000</v>
      </c>
    </row>
    <row r="20" spans="1:8" ht="25.5">
      <c r="A20" s="129">
        <v>5</v>
      </c>
      <c r="B20" s="6" t="s">
        <v>29</v>
      </c>
      <c r="C20" s="6" t="s">
        <v>68</v>
      </c>
      <c r="D20" s="175">
        <v>1166667</v>
      </c>
      <c r="E20" s="7">
        <v>1400000</v>
      </c>
      <c r="F20" s="18" t="s">
        <v>37</v>
      </c>
      <c r="G20" s="132" t="s">
        <v>40</v>
      </c>
      <c r="H20" s="36">
        <v>45233290</v>
      </c>
    </row>
    <row r="21" spans="1:8" ht="15.75" thickBot="1">
      <c r="A21" s="260" t="s">
        <v>19</v>
      </c>
      <c r="B21" s="261"/>
      <c r="C21" s="203" t="s">
        <v>22</v>
      </c>
      <c r="D21" s="204"/>
      <c r="E21" s="204"/>
      <c r="F21" s="205"/>
      <c r="G21" s="44" t="s">
        <v>48</v>
      </c>
      <c r="H21" s="45" t="s">
        <v>70</v>
      </c>
    </row>
    <row r="22" spans="1:8" ht="25.5">
      <c r="A22" s="129">
        <v>6</v>
      </c>
      <c r="B22" s="6" t="s">
        <v>29</v>
      </c>
      <c r="C22" s="6" t="s">
        <v>32</v>
      </c>
      <c r="D22" s="175">
        <v>1250000</v>
      </c>
      <c r="E22" s="7">
        <f>SUM(D22*1.2)</f>
        <v>1500000</v>
      </c>
      <c r="F22" s="18" t="s">
        <v>37</v>
      </c>
      <c r="G22" s="132" t="s">
        <v>40</v>
      </c>
      <c r="H22" s="36">
        <v>90620000</v>
      </c>
    </row>
    <row r="23" spans="1:8" ht="15.75" thickBot="1">
      <c r="A23" s="260" t="s">
        <v>19</v>
      </c>
      <c r="B23" s="261"/>
      <c r="C23" s="254" t="s">
        <v>31</v>
      </c>
      <c r="D23" s="255"/>
      <c r="E23" s="255"/>
      <c r="F23" s="256"/>
      <c r="G23" s="44" t="s">
        <v>48</v>
      </c>
      <c r="H23" s="45">
        <v>53995400</v>
      </c>
    </row>
    <row r="24" spans="1:8" ht="25.5">
      <c r="A24" s="129">
        <v>7</v>
      </c>
      <c r="B24" s="6" t="s">
        <v>29</v>
      </c>
      <c r="C24" s="6" t="s">
        <v>33</v>
      </c>
      <c r="D24" s="175">
        <v>2083333.33</v>
      </c>
      <c r="E24" s="7">
        <f>SUM(D24*1.2)</f>
        <v>2499999.9959999998</v>
      </c>
      <c r="F24" s="18" t="s">
        <v>37</v>
      </c>
      <c r="G24" s="132" t="s">
        <v>41</v>
      </c>
      <c r="H24" s="36">
        <v>77341000</v>
      </c>
    </row>
    <row r="25" spans="1:8" ht="15.75" thickBot="1">
      <c r="A25" s="47" t="s">
        <v>19</v>
      </c>
      <c r="B25" s="46"/>
      <c r="C25" s="254" t="s">
        <v>31</v>
      </c>
      <c r="D25" s="255"/>
      <c r="E25" s="255"/>
      <c r="F25" s="256"/>
      <c r="G25" s="44" t="s">
        <v>48</v>
      </c>
      <c r="H25" s="45" t="s">
        <v>52</v>
      </c>
    </row>
    <row r="26" spans="1:8" ht="15.75" thickBot="1">
      <c r="A26" s="54"/>
      <c r="B26" s="54"/>
      <c r="C26" s="134"/>
      <c r="D26" s="134"/>
      <c r="E26" s="134"/>
      <c r="F26" s="134"/>
      <c r="G26" s="55"/>
      <c r="H26" s="56"/>
    </row>
    <row r="27" spans="1:8" ht="25.5">
      <c r="A27" s="129">
        <v>8</v>
      </c>
      <c r="B27" s="6" t="s">
        <v>29</v>
      </c>
      <c r="C27" s="6" t="s">
        <v>34</v>
      </c>
      <c r="D27" s="179">
        <v>12000000</v>
      </c>
      <c r="E27" s="7">
        <v>14400000</v>
      </c>
      <c r="F27" s="18" t="s">
        <v>37</v>
      </c>
      <c r="G27" s="68" t="s">
        <v>41</v>
      </c>
      <c r="H27" s="36" t="s">
        <v>115</v>
      </c>
    </row>
    <row r="28" spans="1:8" ht="15.75" thickBot="1">
      <c r="A28" s="260" t="s">
        <v>19</v>
      </c>
      <c r="B28" s="261"/>
      <c r="C28" s="254" t="s">
        <v>31</v>
      </c>
      <c r="D28" s="255"/>
      <c r="E28" s="255"/>
      <c r="F28" s="256"/>
      <c r="G28" s="44" t="s">
        <v>48</v>
      </c>
      <c r="H28" s="45">
        <v>53215000</v>
      </c>
    </row>
    <row r="29" spans="1:8" ht="25.5">
      <c r="A29" s="129">
        <v>9</v>
      </c>
      <c r="B29" s="6" t="s">
        <v>29</v>
      </c>
      <c r="C29" s="6" t="s">
        <v>102</v>
      </c>
      <c r="D29" s="175">
        <v>1000000</v>
      </c>
      <c r="E29" s="7">
        <v>1200000</v>
      </c>
      <c r="F29" s="18" t="s">
        <v>37</v>
      </c>
      <c r="G29" s="132" t="s">
        <v>40</v>
      </c>
      <c r="H29" s="36" t="s">
        <v>115</v>
      </c>
    </row>
    <row r="30" spans="1:8" ht="15.75" thickBot="1">
      <c r="A30" s="260" t="s">
        <v>19</v>
      </c>
      <c r="B30" s="261"/>
      <c r="C30" s="203" t="s">
        <v>22</v>
      </c>
      <c r="D30" s="204"/>
      <c r="E30" s="204"/>
      <c r="F30" s="205"/>
      <c r="G30" s="44" t="s">
        <v>48</v>
      </c>
      <c r="H30" s="111" t="s">
        <v>103</v>
      </c>
    </row>
    <row r="31" spans="1:8" ht="25.5">
      <c r="A31" s="129">
        <v>10</v>
      </c>
      <c r="B31" s="6" t="s">
        <v>29</v>
      </c>
      <c r="C31" s="6" t="s">
        <v>35</v>
      </c>
      <c r="D31" s="175">
        <v>6666666</v>
      </c>
      <c r="E31" s="7">
        <v>8000000</v>
      </c>
      <c r="F31" s="18" t="s">
        <v>37</v>
      </c>
      <c r="G31" s="132" t="s">
        <v>40</v>
      </c>
      <c r="H31" s="110">
        <v>90513300</v>
      </c>
    </row>
    <row r="32" spans="1:8" ht="15.75" thickBot="1">
      <c r="A32" s="276" t="s">
        <v>19</v>
      </c>
      <c r="B32" s="277"/>
      <c r="C32" s="254" t="s">
        <v>31</v>
      </c>
      <c r="D32" s="255"/>
      <c r="E32" s="255"/>
      <c r="F32" s="256"/>
      <c r="G32" s="44" t="s">
        <v>48</v>
      </c>
      <c r="H32" s="111">
        <v>53994000</v>
      </c>
    </row>
    <row r="33" spans="1:8" ht="25.5">
      <c r="A33" s="129">
        <v>11</v>
      </c>
      <c r="B33" s="6" t="s">
        <v>29</v>
      </c>
      <c r="C33" s="6" t="s">
        <v>96</v>
      </c>
      <c r="D33" s="175">
        <v>3000000</v>
      </c>
      <c r="E33" s="7">
        <v>3600000</v>
      </c>
      <c r="F33" s="18" t="s">
        <v>37</v>
      </c>
      <c r="G33" s="68" t="s">
        <v>42</v>
      </c>
      <c r="H33" s="110" t="s">
        <v>85</v>
      </c>
    </row>
    <row r="34" spans="1:8" ht="15.75" thickBot="1">
      <c r="A34" s="257" t="s">
        <v>19</v>
      </c>
      <c r="B34" s="258"/>
      <c r="C34" s="254" t="s">
        <v>31</v>
      </c>
      <c r="D34" s="255"/>
      <c r="E34" s="255"/>
      <c r="F34" s="256"/>
      <c r="G34" s="24" t="s">
        <v>48</v>
      </c>
      <c r="H34" s="115" t="s">
        <v>75</v>
      </c>
    </row>
    <row r="35" spans="1:8">
      <c r="A35" s="198">
        <v>12</v>
      </c>
      <c r="B35" s="61" t="s">
        <v>29</v>
      </c>
      <c r="C35" s="61" t="s">
        <v>82</v>
      </c>
      <c r="D35" s="177">
        <f>SUM(D36:D37)</f>
        <v>3500000</v>
      </c>
      <c r="E35" s="75">
        <f>SUM(D35*1.2)</f>
        <v>4200000</v>
      </c>
      <c r="F35" s="74"/>
      <c r="G35" s="62"/>
      <c r="H35" s="116"/>
    </row>
    <row r="36" spans="1:8">
      <c r="A36" s="199"/>
      <c r="B36" s="31"/>
      <c r="C36" s="4" t="s">
        <v>93</v>
      </c>
      <c r="D36" s="60">
        <v>1750000</v>
      </c>
      <c r="E36" s="17"/>
      <c r="F36" s="230" t="s">
        <v>37</v>
      </c>
      <c r="G36" s="275" t="s">
        <v>41</v>
      </c>
      <c r="H36" s="117">
        <v>5321600</v>
      </c>
    </row>
    <row r="37" spans="1:8">
      <c r="A37" s="199"/>
      <c r="B37" s="67"/>
      <c r="C37" s="72" t="s">
        <v>80</v>
      </c>
      <c r="D37" s="73">
        <v>1750000</v>
      </c>
      <c r="E37" s="17"/>
      <c r="F37" s="230"/>
      <c r="G37" s="275"/>
      <c r="H37" s="118" t="s">
        <v>79</v>
      </c>
    </row>
    <row r="38" spans="1:8" ht="15.75" thickBot="1">
      <c r="A38" s="257" t="s">
        <v>19</v>
      </c>
      <c r="B38" s="259"/>
      <c r="C38" s="254" t="s">
        <v>31</v>
      </c>
      <c r="D38" s="255"/>
      <c r="E38" s="255"/>
      <c r="F38" s="256"/>
      <c r="G38" s="57" t="s">
        <v>71</v>
      </c>
      <c r="H38" s="119" t="s">
        <v>86</v>
      </c>
    </row>
    <row r="39" spans="1:8" ht="25.5">
      <c r="A39" s="129">
        <v>13</v>
      </c>
      <c r="B39" s="6" t="s">
        <v>29</v>
      </c>
      <c r="C39" s="6" t="s">
        <v>53</v>
      </c>
      <c r="D39" s="175">
        <v>2916666.67</v>
      </c>
      <c r="E39" s="7">
        <f>SUM(D39*1.2)</f>
        <v>3500000.0039999997</v>
      </c>
      <c r="F39" s="18" t="s">
        <v>37</v>
      </c>
      <c r="G39" s="58" t="s">
        <v>42</v>
      </c>
      <c r="H39" s="120" t="s">
        <v>87</v>
      </c>
    </row>
    <row r="40" spans="1:8" ht="15.75" thickBot="1">
      <c r="A40" s="257" t="s">
        <v>19</v>
      </c>
      <c r="B40" s="258"/>
      <c r="C40" s="254" t="s">
        <v>31</v>
      </c>
      <c r="D40" s="255"/>
      <c r="E40" s="255"/>
      <c r="F40" s="256"/>
      <c r="G40" s="57" t="s">
        <v>48</v>
      </c>
      <c r="H40" s="121" t="s">
        <v>76</v>
      </c>
    </row>
    <row r="41" spans="1:8" ht="25.5">
      <c r="A41" s="129">
        <v>14</v>
      </c>
      <c r="B41" s="6" t="s">
        <v>29</v>
      </c>
      <c r="C41" s="6" t="s">
        <v>105</v>
      </c>
      <c r="D41" s="175">
        <v>2000000</v>
      </c>
      <c r="E41" s="7">
        <v>2400000</v>
      </c>
      <c r="F41" s="18" t="s">
        <v>37</v>
      </c>
      <c r="G41" s="132" t="s">
        <v>38</v>
      </c>
      <c r="H41" s="110" t="s">
        <v>111</v>
      </c>
    </row>
    <row r="42" spans="1:8" s="17" customFormat="1" ht="15.75" thickBot="1">
      <c r="A42" s="260" t="s">
        <v>19</v>
      </c>
      <c r="B42" s="261"/>
      <c r="C42" s="262" t="s">
        <v>22</v>
      </c>
      <c r="D42" s="263"/>
      <c r="E42" s="263"/>
      <c r="F42" s="264"/>
      <c r="G42" s="44" t="s">
        <v>48</v>
      </c>
      <c r="H42" s="111" t="s">
        <v>104</v>
      </c>
    </row>
    <row r="43" spans="1:8" ht="25.5">
      <c r="A43" s="138">
        <v>15</v>
      </c>
      <c r="B43" s="6" t="s">
        <v>29</v>
      </c>
      <c r="C43" s="6" t="s">
        <v>121</v>
      </c>
      <c r="D43" s="175">
        <v>1250000</v>
      </c>
      <c r="E43" s="7">
        <f>SUM(D43*1.2)</f>
        <v>1500000</v>
      </c>
      <c r="F43" s="18" t="s">
        <v>37</v>
      </c>
      <c r="G43" s="58" t="s">
        <v>42</v>
      </c>
      <c r="H43" s="171" t="s">
        <v>87</v>
      </c>
    </row>
    <row r="44" spans="1:8" ht="15.75" thickBot="1">
      <c r="A44" s="257" t="s">
        <v>19</v>
      </c>
      <c r="B44" s="258"/>
      <c r="C44" s="254" t="s">
        <v>31</v>
      </c>
      <c r="D44" s="255"/>
      <c r="E44" s="255"/>
      <c r="F44" s="256"/>
      <c r="G44" s="57" t="s">
        <v>48</v>
      </c>
      <c r="H44" s="121" t="s">
        <v>76</v>
      </c>
    </row>
  </sheetData>
  <mergeCells count="38">
    <mergeCell ref="C30:F30"/>
    <mergeCell ref="G36:G37"/>
    <mergeCell ref="A19:B19"/>
    <mergeCell ref="A23:B23"/>
    <mergeCell ref="A34:B34"/>
    <mergeCell ref="A21:B21"/>
    <mergeCell ref="A30:B30"/>
    <mergeCell ref="A28:B28"/>
    <mergeCell ref="A32:B32"/>
    <mergeCell ref="C19:F19"/>
    <mergeCell ref="C21:F21"/>
    <mergeCell ref="C23:F23"/>
    <mergeCell ref="C25:F25"/>
    <mergeCell ref="C28:F28"/>
    <mergeCell ref="C1:H1"/>
    <mergeCell ref="A1:B1"/>
    <mergeCell ref="A17:B17"/>
    <mergeCell ref="A3:A11"/>
    <mergeCell ref="A12:B12"/>
    <mergeCell ref="F4:F11"/>
    <mergeCell ref="A15:A16"/>
    <mergeCell ref="H4:H11"/>
    <mergeCell ref="G4:G11"/>
    <mergeCell ref="C12:F12"/>
    <mergeCell ref="C14:F14"/>
    <mergeCell ref="A14:B14"/>
    <mergeCell ref="C32:F32"/>
    <mergeCell ref="A44:B44"/>
    <mergeCell ref="C44:F44"/>
    <mergeCell ref="C34:F34"/>
    <mergeCell ref="A38:B38"/>
    <mergeCell ref="A40:B40"/>
    <mergeCell ref="A35:A37"/>
    <mergeCell ref="F36:F37"/>
    <mergeCell ref="C38:F38"/>
    <mergeCell ref="C40:F40"/>
    <mergeCell ref="A42:B42"/>
    <mergeCell ref="C42:F42"/>
  </mergeCells>
  <pageMargins left="0.7" right="0.7" top="0.42708333333333331" bottom="0.39583333333333331" header="0.3" footer="0.3"/>
  <pageSetup paperSize="9" orientation="landscape" r:id="rId1"/>
  <headerFooter>
    <oddFooter>&amp;C&amp;P/5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6"/>
  <sheetViews>
    <sheetView view="pageLayout" zoomScaleNormal="100" workbookViewId="0">
      <selection activeCell="C8" sqref="C8"/>
    </sheetView>
  </sheetViews>
  <sheetFormatPr defaultRowHeight="15"/>
  <cols>
    <col min="1" max="1" width="5.42578125" style="17" customWidth="1"/>
    <col min="2" max="2" width="15.42578125" style="17" customWidth="1"/>
    <col min="3" max="3" width="49.5703125" style="70" customWidth="1"/>
    <col min="4" max="4" width="12.5703125" style="70" customWidth="1"/>
    <col min="5" max="5" width="12.42578125" style="70" customWidth="1"/>
    <col min="6" max="6" width="10.85546875" style="17" customWidth="1"/>
    <col min="7" max="7" width="14.85546875" style="17" customWidth="1"/>
    <col min="8" max="8" width="9.28515625" style="17" customWidth="1"/>
  </cols>
  <sheetData>
    <row r="1" spans="1:9" ht="16.5" thickBot="1">
      <c r="A1" s="284" t="s">
        <v>92</v>
      </c>
      <c r="B1" s="285"/>
      <c r="C1" s="265">
        <f>SUM(D3+D8+D10+D14+D16+D18+D20+D22)</f>
        <v>40421666.659999996</v>
      </c>
      <c r="D1" s="266"/>
      <c r="E1" s="266"/>
      <c r="F1" s="266"/>
      <c r="G1" s="266"/>
      <c r="H1" s="267"/>
    </row>
    <row r="2" spans="1:9" ht="43.5" thickBot="1">
      <c r="A2" s="180" t="s">
        <v>0</v>
      </c>
      <c r="B2" s="187" t="s">
        <v>1</v>
      </c>
      <c r="C2" s="188" t="s">
        <v>2</v>
      </c>
      <c r="D2" s="286" t="s">
        <v>20</v>
      </c>
      <c r="E2" s="287"/>
      <c r="F2" s="187" t="s">
        <v>18</v>
      </c>
      <c r="G2" s="181" t="s">
        <v>3</v>
      </c>
      <c r="H2" s="189" t="s">
        <v>4</v>
      </c>
    </row>
    <row r="3" spans="1:9" ht="15.75" customHeight="1">
      <c r="A3" s="288" t="s">
        <v>5</v>
      </c>
      <c r="B3" s="162"/>
      <c r="C3" s="163" t="s">
        <v>30</v>
      </c>
      <c r="D3" s="190">
        <f>SUM(D4:D6)</f>
        <v>2750000</v>
      </c>
      <c r="E3" s="165">
        <v>3300000</v>
      </c>
      <c r="F3" s="164"/>
      <c r="G3" s="166"/>
      <c r="H3" s="167"/>
    </row>
    <row r="4" spans="1:9">
      <c r="A4" s="289"/>
      <c r="B4" s="293" t="s">
        <v>23</v>
      </c>
      <c r="C4" s="168" t="s">
        <v>90</v>
      </c>
      <c r="D4" s="169">
        <v>950000</v>
      </c>
      <c r="E4" s="29"/>
      <c r="F4" s="290" t="s">
        <v>37</v>
      </c>
      <c r="G4" s="292" t="s">
        <v>41</v>
      </c>
      <c r="H4" s="291">
        <v>45000000</v>
      </c>
    </row>
    <row r="5" spans="1:9">
      <c r="A5" s="289"/>
      <c r="B5" s="293"/>
      <c r="C5" s="168" t="s">
        <v>123</v>
      </c>
      <c r="D5" s="169">
        <v>900000</v>
      </c>
      <c r="E5" s="29"/>
      <c r="F5" s="290"/>
      <c r="G5" s="292"/>
      <c r="H5" s="291"/>
    </row>
    <row r="6" spans="1:9">
      <c r="A6" s="289"/>
      <c r="B6" s="293"/>
      <c r="C6" s="168" t="s">
        <v>122</v>
      </c>
      <c r="D6" s="169">
        <v>900000</v>
      </c>
      <c r="E6" s="29"/>
      <c r="F6" s="290"/>
      <c r="G6" s="292"/>
      <c r="H6" s="291"/>
    </row>
    <row r="7" spans="1:9" ht="15.75" thickBot="1">
      <c r="A7" s="282" t="s">
        <v>19</v>
      </c>
      <c r="B7" s="283"/>
      <c r="C7" s="306">
        <f>SUM(D9+D13+D17+D21+D24+D42+D44+D46)</f>
        <v>0</v>
      </c>
      <c r="D7" s="295"/>
      <c r="E7" s="295"/>
      <c r="F7" s="296"/>
      <c r="G7" s="154" t="s">
        <v>48</v>
      </c>
      <c r="H7" s="170">
        <v>532120</v>
      </c>
    </row>
    <row r="8" spans="1:9" ht="33" customHeight="1">
      <c r="A8" s="144" t="s">
        <v>8</v>
      </c>
      <c r="B8" s="145" t="s">
        <v>23</v>
      </c>
      <c r="C8" s="146" t="s">
        <v>83</v>
      </c>
      <c r="D8" s="191">
        <v>5000000</v>
      </c>
      <c r="E8" s="146">
        <v>6000000</v>
      </c>
      <c r="F8" s="147" t="s">
        <v>37</v>
      </c>
      <c r="G8" s="145" t="s">
        <v>42</v>
      </c>
      <c r="H8" s="148">
        <v>45454000</v>
      </c>
    </row>
    <row r="9" spans="1:9" ht="15.75" thickBot="1">
      <c r="A9" s="278" t="s">
        <v>19</v>
      </c>
      <c r="B9" s="279"/>
      <c r="C9" s="297" t="s">
        <v>31</v>
      </c>
      <c r="D9" s="298"/>
      <c r="E9" s="298"/>
      <c r="F9" s="299"/>
      <c r="G9" s="149" t="s">
        <v>48</v>
      </c>
      <c r="H9" s="150">
        <v>53218000</v>
      </c>
    </row>
    <row r="10" spans="1:9" ht="30">
      <c r="A10" s="144" t="s">
        <v>9</v>
      </c>
      <c r="B10" s="145" t="s">
        <v>23</v>
      </c>
      <c r="C10" s="151" t="s">
        <v>95</v>
      </c>
      <c r="D10" s="191">
        <v>13083333.33</v>
      </c>
      <c r="E10" s="152">
        <f>SUM(D10*1.2)</f>
        <v>15699999.995999999</v>
      </c>
      <c r="F10" s="147" t="s">
        <v>37</v>
      </c>
      <c r="G10" s="145" t="s">
        <v>42</v>
      </c>
      <c r="H10" s="148">
        <v>45454000</v>
      </c>
    </row>
    <row r="11" spans="1:9" ht="15.75" thickBot="1">
      <c r="A11" s="280" t="s">
        <v>19</v>
      </c>
      <c r="B11" s="281"/>
      <c r="C11" s="297" t="s">
        <v>31</v>
      </c>
      <c r="D11" s="298"/>
      <c r="E11" s="298"/>
      <c r="F11" s="299"/>
      <c r="G11" s="149" t="s">
        <v>48</v>
      </c>
      <c r="H11" s="153">
        <v>53219210</v>
      </c>
      <c r="I11" s="5"/>
    </row>
    <row r="12" spans="1:9" ht="30.75" hidden="1" customHeight="1" thickBot="1">
      <c r="A12" s="139">
        <v>8</v>
      </c>
      <c r="B12" s="65" t="s">
        <v>23</v>
      </c>
      <c r="C12" s="65" t="s">
        <v>54</v>
      </c>
      <c r="D12" s="66">
        <v>1200000</v>
      </c>
      <c r="E12" s="66">
        <v>1440000</v>
      </c>
      <c r="F12" s="136" t="s">
        <v>37</v>
      </c>
      <c r="G12" s="135" t="s">
        <v>40</v>
      </c>
      <c r="H12" s="140"/>
      <c r="I12" s="5"/>
    </row>
    <row r="13" spans="1:9" ht="0.75" hidden="1" customHeight="1" thickBot="1">
      <c r="A13" s="300" t="s">
        <v>19</v>
      </c>
      <c r="B13" s="301"/>
      <c r="C13" s="141" t="s">
        <v>22</v>
      </c>
      <c r="D13" s="142"/>
      <c r="E13" s="142"/>
      <c r="F13" s="142"/>
      <c r="G13" s="137" t="s">
        <v>48</v>
      </c>
      <c r="H13" s="143">
        <v>53215300</v>
      </c>
      <c r="I13" s="5"/>
    </row>
    <row r="14" spans="1:9" ht="30">
      <c r="A14" s="144">
        <v>4</v>
      </c>
      <c r="B14" s="145" t="s">
        <v>23</v>
      </c>
      <c r="C14" s="151" t="s">
        <v>97</v>
      </c>
      <c r="D14" s="191">
        <v>8375000</v>
      </c>
      <c r="E14" s="146">
        <f>SUM(D14*1.2)</f>
        <v>10050000</v>
      </c>
      <c r="F14" s="147" t="s">
        <v>37</v>
      </c>
      <c r="G14" s="145" t="s">
        <v>42</v>
      </c>
      <c r="H14" s="148">
        <v>4500000</v>
      </c>
      <c r="I14" s="5"/>
    </row>
    <row r="15" spans="1:9" ht="15.75" thickBot="1">
      <c r="A15" s="280" t="s">
        <v>19</v>
      </c>
      <c r="B15" s="281"/>
      <c r="C15" s="297" t="s">
        <v>31</v>
      </c>
      <c r="D15" s="298"/>
      <c r="E15" s="298"/>
      <c r="F15" s="299"/>
      <c r="G15" s="154" t="s">
        <v>48</v>
      </c>
      <c r="H15" s="155" t="s">
        <v>88</v>
      </c>
      <c r="I15" s="5"/>
    </row>
    <row r="16" spans="1:9" ht="30">
      <c r="A16" s="144">
        <v>5</v>
      </c>
      <c r="B16" s="145" t="s">
        <v>23</v>
      </c>
      <c r="C16" s="151" t="s">
        <v>89</v>
      </c>
      <c r="D16" s="191">
        <v>3000000</v>
      </c>
      <c r="E16" s="146">
        <v>3600000</v>
      </c>
      <c r="F16" s="147" t="s">
        <v>37</v>
      </c>
      <c r="G16" s="145" t="s">
        <v>42</v>
      </c>
      <c r="H16" s="148">
        <v>4500000</v>
      </c>
      <c r="I16" s="5"/>
    </row>
    <row r="17" spans="1:9" ht="15.75" thickBot="1">
      <c r="A17" s="278" t="s">
        <v>19</v>
      </c>
      <c r="B17" s="279"/>
      <c r="C17" s="294" t="s">
        <v>22</v>
      </c>
      <c r="D17" s="295"/>
      <c r="E17" s="295"/>
      <c r="F17" s="296"/>
      <c r="G17" s="154" t="s">
        <v>48</v>
      </c>
      <c r="H17" s="157">
        <v>53997000</v>
      </c>
      <c r="I17" s="5"/>
    </row>
    <row r="18" spans="1:9" ht="25.5">
      <c r="A18" s="144">
        <v>6</v>
      </c>
      <c r="B18" s="145" t="s">
        <v>23</v>
      </c>
      <c r="C18" s="158" t="s">
        <v>54</v>
      </c>
      <c r="D18" s="191">
        <v>2500000</v>
      </c>
      <c r="E18" s="146">
        <f>SUM(D18*1.2)</f>
        <v>3000000</v>
      </c>
      <c r="F18" s="159" t="s">
        <v>37</v>
      </c>
      <c r="G18" s="145" t="s">
        <v>38</v>
      </c>
      <c r="H18" s="160" t="s">
        <v>112</v>
      </c>
      <c r="I18" s="5"/>
    </row>
    <row r="19" spans="1:9" ht="15.75" thickBot="1">
      <c r="A19" s="278" t="s">
        <v>19</v>
      </c>
      <c r="B19" s="279"/>
      <c r="C19" s="294" t="s">
        <v>22</v>
      </c>
      <c r="D19" s="295"/>
      <c r="E19" s="295"/>
      <c r="F19" s="296"/>
      <c r="G19" s="149" t="s">
        <v>48</v>
      </c>
      <c r="H19" s="161" t="s">
        <v>106</v>
      </c>
      <c r="I19" s="5"/>
    </row>
    <row r="20" spans="1:9" ht="30">
      <c r="A20" s="144">
        <v>7</v>
      </c>
      <c r="B20" s="145" t="s">
        <v>23</v>
      </c>
      <c r="C20" s="151" t="s">
        <v>118</v>
      </c>
      <c r="D20" s="191">
        <v>1000000</v>
      </c>
      <c r="E20" s="146">
        <f>SUM(D20*1.2)</f>
        <v>1200000</v>
      </c>
      <c r="F20" s="147" t="s">
        <v>37</v>
      </c>
      <c r="G20" s="145" t="s">
        <v>42</v>
      </c>
      <c r="H20" s="148">
        <v>4500000</v>
      </c>
      <c r="I20" s="5"/>
    </row>
    <row r="21" spans="1:9" ht="15.75" thickBot="1">
      <c r="A21" s="304" t="s">
        <v>19</v>
      </c>
      <c r="B21" s="305"/>
      <c r="C21" s="297" t="s">
        <v>31</v>
      </c>
      <c r="D21" s="298"/>
      <c r="E21" s="298"/>
      <c r="F21" s="299"/>
      <c r="G21" s="154" t="s">
        <v>48</v>
      </c>
      <c r="H21" s="156" t="s">
        <v>119</v>
      </c>
      <c r="I21" s="5"/>
    </row>
    <row r="22" spans="1:9" ht="30">
      <c r="A22" s="144">
        <v>8</v>
      </c>
      <c r="B22" s="145" t="s">
        <v>23</v>
      </c>
      <c r="C22" s="151" t="s">
        <v>120</v>
      </c>
      <c r="D22" s="191">
        <v>4713333.33</v>
      </c>
      <c r="E22" s="146">
        <f>SUM(D22*1.2)</f>
        <v>5655999.9960000003</v>
      </c>
      <c r="F22" s="147" t="s">
        <v>37</v>
      </c>
      <c r="G22" s="145" t="s">
        <v>42</v>
      </c>
      <c r="H22" s="148">
        <v>4500000</v>
      </c>
      <c r="I22" s="5"/>
    </row>
    <row r="23" spans="1:9" ht="15.75" thickBot="1">
      <c r="A23" s="304" t="s">
        <v>19</v>
      </c>
      <c r="B23" s="305"/>
      <c r="C23" s="297" t="s">
        <v>31</v>
      </c>
      <c r="D23" s="298"/>
      <c r="E23" s="298"/>
      <c r="F23" s="299"/>
      <c r="G23" s="154" t="s">
        <v>48</v>
      </c>
      <c r="H23" s="155" t="s">
        <v>133</v>
      </c>
      <c r="I23" s="5"/>
    </row>
    <row r="24" spans="1:9">
      <c r="B24" s="19"/>
      <c r="C24" s="71"/>
      <c r="D24" s="71"/>
      <c r="E24" s="71"/>
      <c r="F24" s="19"/>
      <c r="G24" s="19"/>
      <c r="H24" s="19"/>
      <c r="I24" s="5"/>
    </row>
    <row r="25" spans="1:9">
      <c r="B25" s="19"/>
      <c r="C25" s="71"/>
      <c r="D25" s="71"/>
      <c r="E25" s="71"/>
      <c r="F25" s="19"/>
      <c r="G25" s="19"/>
      <c r="H25" s="19"/>
      <c r="I25" s="5"/>
    </row>
    <row r="26" spans="1:9">
      <c r="B26" s="19"/>
      <c r="C26" s="71"/>
      <c r="D26" s="71"/>
      <c r="E26" s="71"/>
      <c r="F26" s="19"/>
      <c r="G26" s="19"/>
      <c r="H26" s="19"/>
      <c r="I26" s="5"/>
    </row>
    <row r="27" spans="1:9">
      <c r="B27" s="19"/>
      <c r="C27" s="71"/>
      <c r="D27" s="71"/>
      <c r="E27" s="71"/>
      <c r="F27" s="302" t="s">
        <v>43</v>
      </c>
      <c r="G27" s="302"/>
      <c r="H27" s="302"/>
      <c r="I27" s="5"/>
    </row>
    <row r="28" spans="1:9">
      <c r="B28" s="19"/>
      <c r="C28" s="71"/>
      <c r="D28" s="71"/>
      <c r="E28" s="71"/>
      <c r="F28" s="303" t="s">
        <v>44</v>
      </c>
      <c r="G28" s="303"/>
      <c r="H28" s="303"/>
      <c r="I28" s="5"/>
    </row>
    <row r="29" spans="1:9">
      <c r="B29" s="19"/>
      <c r="C29" s="71"/>
      <c r="D29" s="71"/>
      <c r="E29" s="71"/>
      <c r="F29" s="19"/>
      <c r="G29" s="19"/>
      <c r="H29" s="19"/>
      <c r="I29" s="5"/>
    </row>
    <row r="30" spans="1:9">
      <c r="B30" s="19"/>
      <c r="C30" s="71"/>
      <c r="D30" s="71"/>
      <c r="E30" s="71"/>
      <c r="F30" s="19"/>
      <c r="G30" s="19"/>
      <c r="H30" s="19"/>
      <c r="I30" s="5"/>
    </row>
    <row r="31" spans="1:9">
      <c r="B31" s="19"/>
      <c r="C31" s="71"/>
      <c r="D31" s="71"/>
      <c r="E31" s="71"/>
      <c r="F31" s="19"/>
      <c r="G31" s="19"/>
      <c r="H31" s="19"/>
      <c r="I31" s="5"/>
    </row>
    <row r="32" spans="1:9">
      <c r="B32" s="19"/>
      <c r="C32" s="71"/>
      <c r="D32" s="71"/>
      <c r="E32" s="71"/>
      <c r="F32" s="19"/>
      <c r="G32" s="19"/>
      <c r="H32" s="19"/>
      <c r="I32" s="5"/>
    </row>
    <row r="33" spans="2:9">
      <c r="B33" s="19"/>
      <c r="C33" s="71"/>
      <c r="D33" s="71"/>
      <c r="E33" s="71"/>
      <c r="F33" s="19"/>
      <c r="G33" s="19"/>
      <c r="H33" s="112"/>
      <c r="I33" s="5"/>
    </row>
    <row r="34" spans="2:9">
      <c r="B34" s="19"/>
      <c r="C34" s="71"/>
      <c r="D34" s="71"/>
      <c r="E34" s="71"/>
      <c r="F34" s="19"/>
      <c r="G34" s="19"/>
      <c r="H34" s="112"/>
      <c r="I34" s="5"/>
    </row>
    <row r="35" spans="2:9">
      <c r="B35" s="19"/>
      <c r="C35" s="71"/>
      <c r="D35" s="71"/>
      <c r="E35" s="71"/>
      <c r="F35" s="19"/>
      <c r="G35" s="19"/>
      <c r="H35" s="112"/>
      <c r="I35" s="5"/>
    </row>
    <row r="36" spans="2:9">
      <c r="B36" s="19"/>
      <c r="C36" s="71"/>
      <c r="D36" s="71"/>
      <c r="E36" s="71"/>
      <c r="F36" s="19"/>
      <c r="G36" s="19"/>
      <c r="H36" s="112"/>
      <c r="I36" s="5"/>
    </row>
    <row r="37" spans="2:9">
      <c r="B37" s="19"/>
      <c r="C37" s="71"/>
      <c r="D37" s="71"/>
      <c r="E37" s="71"/>
      <c r="F37" s="19"/>
      <c r="G37" s="19"/>
      <c r="H37" s="112"/>
      <c r="I37" s="5"/>
    </row>
    <row r="38" spans="2:9">
      <c r="B38" s="19"/>
      <c r="C38" s="71"/>
      <c r="D38" s="71"/>
      <c r="E38" s="71"/>
      <c r="F38" s="19"/>
      <c r="G38" s="19"/>
      <c r="H38" s="112"/>
      <c r="I38" s="5"/>
    </row>
    <row r="39" spans="2:9">
      <c r="B39" s="19"/>
      <c r="C39" s="71"/>
      <c r="D39" s="71"/>
      <c r="E39" s="71"/>
      <c r="F39" s="19"/>
      <c r="G39" s="19"/>
      <c r="H39" s="112"/>
      <c r="I39" s="5"/>
    </row>
    <row r="40" spans="2:9">
      <c r="B40" s="19"/>
      <c r="C40" s="71"/>
      <c r="D40" s="71"/>
      <c r="E40" s="71"/>
      <c r="F40" s="19"/>
      <c r="G40" s="19"/>
      <c r="H40" s="112"/>
      <c r="I40" s="5"/>
    </row>
    <row r="41" spans="2:9">
      <c r="B41" s="19"/>
      <c r="C41" s="71"/>
      <c r="D41" s="71"/>
      <c r="E41" s="71"/>
      <c r="F41" s="19"/>
      <c r="G41" s="19"/>
      <c r="H41" s="112"/>
      <c r="I41" s="5"/>
    </row>
    <row r="42" spans="2:9">
      <c r="B42" s="19"/>
      <c r="H42" s="113"/>
      <c r="I42" s="5"/>
    </row>
    <row r="43" spans="2:9">
      <c r="H43" s="113"/>
      <c r="I43" s="5"/>
    </row>
    <row r="44" spans="2:9">
      <c r="H44" s="114"/>
    </row>
    <row r="45" spans="2:9">
      <c r="H45" s="114"/>
    </row>
    <row r="46" spans="2:9">
      <c r="H46" s="114"/>
    </row>
    <row r="47" spans="2:9">
      <c r="H47" s="114"/>
    </row>
    <row r="48" spans="2:9">
      <c r="H48" s="113"/>
    </row>
    <row r="49" spans="1:8" ht="9" customHeight="1">
      <c r="H49" s="113"/>
    </row>
    <row r="50" spans="1:8">
      <c r="H50" s="113"/>
    </row>
    <row r="51" spans="1:8">
      <c r="H51" s="113"/>
    </row>
    <row r="52" spans="1:8">
      <c r="G52" s="28"/>
    </row>
    <row r="53" spans="1:8">
      <c r="G53" s="28"/>
    </row>
    <row r="54" spans="1:8">
      <c r="G54" s="28"/>
    </row>
    <row r="55" spans="1:8">
      <c r="A55" s="29"/>
      <c r="B55" s="29"/>
      <c r="F55" s="29"/>
      <c r="G55" s="29"/>
      <c r="H55" s="29"/>
    </row>
    <row r="56" spans="1:8">
      <c r="A56" s="29"/>
      <c r="B56" s="29"/>
      <c r="F56" s="29"/>
      <c r="G56" s="29"/>
      <c r="H56" s="30"/>
    </row>
  </sheetData>
  <mergeCells count="27">
    <mergeCell ref="A13:B13"/>
    <mergeCell ref="A15:B15"/>
    <mergeCell ref="A17:B17"/>
    <mergeCell ref="F27:H27"/>
    <mergeCell ref="F28:H28"/>
    <mergeCell ref="C17:F17"/>
    <mergeCell ref="A19:B19"/>
    <mergeCell ref="C19:F19"/>
    <mergeCell ref="C15:F15"/>
    <mergeCell ref="A21:B21"/>
    <mergeCell ref="C21:F21"/>
    <mergeCell ref="A23:B23"/>
    <mergeCell ref="C23:F23"/>
    <mergeCell ref="A9:B9"/>
    <mergeCell ref="A11:B11"/>
    <mergeCell ref="A7:B7"/>
    <mergeCell ref="A1:B1"/>
    <mergeCell ref="C1:H1"/>
    <mergeCell ref="D2:E2"/>
    <mergeCell ref="A3:A6"/>
    <mergeCell ref="F4:F6"/>
    <mergeCell ref="H4:H6"/>
    <mergeCell ref="G4:G6"/>
    <mergeCell ref="B4:B6"/>
    <mergeCell ref="C7:F7"/>
    <mergeCell ref="C9:F9"/>
    <mergeCell ref="C11:F11"/>
  </mergeCells>
  <pageMargins left="0.7" right="0.7" top="0.42708333333333331" bottom="0.39583333333333331" header="0.3" footer="0.3"/>
  <pageSetup paperSize="9" orientation="landscape" r:id="rId1"/>
  <headerFooter>
    <oddFooter>&amp;C&amp;P/5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2024-12-09T07:30:08Z</cp:lastPrinted>
  <dcterms:created xsi:type="dcterms:W3CDTF">2020-09-11T07:48:05Z</dcterms:created>
  <dcterms:modified xsi:type="dcterms:W3CDTF">2024-12-09T08:00:22Z</dcterms:modified>
</cp:coreProperties>
</file>