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F61" i="1"/>
  <c r="E61"/>
  <c r="G61" s="1"/>
  <c r="F53"/>
  <c r="E53"/>
  <c r="G53" s="1"/>
  <c r="H48"/>
  <c r="F48"/>
  <c r="E48"/>
  <c r="G48" s="1"/>
  <c r="F45"/>
  <c r="E45"/>
  <c r="G45" s="1"/>
  <c r="F42"/>
  <c r="E42"/>
  <c r="F39"/>
  <c r="E39"/>
  <c r="G39" s="1"/>
  <c r="F36"/>
  <c r="E36"/>
  <c r="G36" s="1"/>
  <c r="F33"/>
  <c r="E33"/>
  <c r="G33" s="1"/>
  <c r="F31"/>
  <c r="E31"/>
  <c r="F29"/>
  <c r="E29"/>
  <c r="G29" s="1"/>
  <c r="H28"/>
  <c r="F28"/>
  <c r="E28"/>
  <c r="G28" s="1"/>
  <c r="F27"/>
  <c r="E27"/>
  <c r="G27" s="1"/>
  <c r="F26"/>
  <c r="E26"/>
  <c r="G26" s="1"/>
  <c r="F25"/>
  <c r="E25"/>
  <c r="G25" s="1"/>
  <c r="F24"/>
  <c r="E24"/>
  <c r="G24" s="1"/>
  <c r="H22"/>
  <c r="H56" s="1"/>
  <c r="F20"/>
  <c r="E20"/>
  <c r="G20" s="1"/>
  <c r="F15"/>
  <c r="E15"/>
  <c r="G15" s="1"/>
  <c r="F14"/>
  <c r="E14"/>
  <c r="G14" s="1"/>
  <c r="H9"/>
  <c r="H54" s="1"/>
  <c r="F9"/>
  <c r="F54" s="1"/>
  <c r="G31" l="1"/>
  <c r="E22"/>
  <c r="G22" s="1"/>
  <c r="F22"/>
  <c r="F56" s="1"/>
  <c r="F58" s="1"/>
  <c r="H58"/>
  <c r="H62" s="1"/>
  <c r="E54"/>
  <c r="E9"/>
  <c r="G9" s="1"/>
  <c r="H34"/>
  <c r="E56" l="1"/>
  <c r="G56" s="1"/>
  <c r="F34"/>
  <c r="E34"/>
  <c r="E62"/>
  <c r="H67"/>
  <c r="F62"/>
  <c r="E58"/>
  <c r="G54"/>
  <c r="G58" l="1"/>
  <c r="G34"/>
  <c r="E67"/>
  <c r="F67"/>
  <c r="G62"/>
  <c r="H71"/>
  <c r="G67" l="1"/>
  <c r="G71" s="1"/>
  <c r="E71"/>
  <c r="F71"/>
</calcChain>
</file>

<file path=xl/sharedStrings.xml><?xml version="1.0" encoding="utf-8"?>
<sst xmlns="http://schemas.openxmlformats.org/spreadsheetml/2006/main" count="106" uniqueCount="106">
  <si>
    <t>Прилог 5а</t>
  </si>
  <si>
    <t>БИЛАНС УСПЕХА</t>
  </si>
  <si>
    <t>за период од 01.01.2026. до 31.12.2026.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</si>
  <si>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</si>
  <si>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</si>
  <si>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</si>
  <si>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</si>
  <si>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</si>
  <si>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01.01-31.03.2026.</t>
  </si>
  <si>
    <t>План
01.01-30.06.2026.</t>
  </si>
  <si>
    <t>План
01.01-30.09.2026.</t>
  </si>
  <si>
    <t>План                  
01.01-31.12.2026.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</si>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</sst>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1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3" fontId="5" fillId="0" borderId="16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3" fontId="5" fillId="0" borderId="1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4" borderId="24" xfId="0" applyNumberFormat="1" applyFont="1" applyFill="1" applyBorder="1" applyAlignment="1">
      <alignment horizontal="center" vertical="center"/>
    </xf>
    <xf numFmtId="3" fontId="5" fillId="4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3" fontId="5" fillId="4" borderId="23" xfId="0" applyNumberFormat="1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1"/>
  <sheetViews>
    <sheetView showGridLines="0" tabSelected="1" topLeftCell="A58" workbookViewId="0">
      <selection activeCell="H16" sqref="H16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41" t="s">
        <v>1</v>
      </c>
      <c r="C2" s="41"/>
      <c r="D2" s="41"/>
      <c r="E2" s="41"/>
      <c r="F2" s="41"/>
      <c r="G2" s="41"/>
      <c r="H2" s="41"/>
    </row>
    <row r="3" spans="1:10" ht="12" customHeight="1">
      <c r="B3" s="41" t="s">
        <v>2</v>
      </c>
      <c r="C3" s="41"/>
      <c r="D3" s="41"/>
      <c r="E3" s="41"/>
      <c r="F3" s="41"/>
      <c r="G3" s="41"/>
      <c r="H3" s="41"/>
    </row>
    <row r="4" spans="1:10">
      <c r="B4" s="5"/>
      <c r="C4" s="5"/>
      <c r="D4" s="5"/>
      <c r="E4" s="6"/>
      <c r="F4" s="6"/>
      <c r="G4" s="6"/>
      <c r="H4" s="7" t="s">
        <v>3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42" t="s">
        <v>4</v>
      </c>
      <c r="C6" s="44" t="s">
        <v>5</v>
      </c>
      <c r="D6" s="44" t="s">
        <v>6</v>
      </c>
      <c r="E6" s="46" t="s">
        <v>7</v>
      </c>
      <c r="F6" s="47"/>
      <c r="G6" s="47"/>
      <c r="H6" s="48"/>
    </row>
    <row r="7" spans="1:10" ht="31.5" customHeight="1">
      <c r="A7" s="10"/>
      <c r="B7" s="43"/>
      <c r="C7" s="45"/>
      <c r="D7" s="45"/>
      <c r="E7" s="11" t="s">
        <v>8</v>
      </c>
      <c r="F7" s="11" t="s">
        <v>9</v>
      </c>
      <c r="G7" s="11" t="s">
        <v>10</v>
      </c>
      <c r="H7" s="12" t="s">
        <v>11</v>
      </c>
    </row>
    <row r="8" spans="1:10" ht="14.25" customHeight="1" thickBot="1">
      <c r="A8" s="10"/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5">
        <v>7</v>
      </c>
    </row>
    <row r="9" spans="1:10" ht="20.100000000000001" customHeight="1">
      <c r="A9" s="10"/>
      <c r="B9" s="49"/>
      <c r="C9" s="30" t="s">
        <v>12</v>
      </c>
      <c r="D9" s="50">
        <v>1001</v>
      </c>
      <c r="E9" s="51">
        <f>SUM(H9/4)</f>
        <v>81830</v>
      </c>
      <c r="F9" s="51">
        <f>SUM(H9/2)</f>
        <v>163660</v>
      </c>
      <c r="G9" s="53">
        <f>SUM(E9:F10)</f>
        <v>245490</v>
      </c>
      <c r="H9" s="39">
        <f>SUM(H14+H20)</f>
        <v>327320</v>
      </c>
    </row>
    <row r="10" spans="1:10" ht="12" customHeight="1">
      <c r="A10" s="10"/>
      <c r="B10" s="33"/>
      <c r="C10" s="16" t="s">
        <v>13</v>
      </c>
      <c r="D10" s="34"/>
      <c r="E10" s="52"/>
      <c r="F10" s="52"/>
      <c r="G10" s="54"/>
      <c r="H10" s="40"/>
    </row>
    <row r="11" spans="1:10" ht="20.100000000000001" customHeight="1">
      <c r="A11" s="10"/>
      <c r="B11" s="17">
        <v>60</v>
      </c>
      <c r="C11" s="18" t="s">
        <v>14</v>
      </c>
      <c r="D11" s="19">
        <v>1002</v>
      </c>
      <c r="E11" s="20"/>
      <c r="F11" s="20"/>
      <c r="G11" s="25"/>
      <c r="H11" s="21"/>
    </row>
    <row r="12" spans="1:10" ht="20.100000000000001" customHeight="1">
      <c r="A12" s="10"/>
      <c r="B12" s="17" t="s">
        <v>15</v>
      </c>
      <c r="C12" s="18" t="s">
        <v>16</v>
      </c>
      <c r="D12" s="19">
        <v>1003</v>
      </c>
      <c r="E12" s="25"/>
      <c r="F12" s="25"/>
      <c r="G12" s="25"/>
      <c r="H12" s="22"/>
    </row>
    <row r="13" spans="1:10" ht="20.100000000000001" customHeight="1">
      <c r="A13" s="10"/>
      <c r="B13" s="17" t="s">
        <v>17</v>
      </c>
      <c r="C13" s="18" t="s">
        <v>18</v>
      </c>
      <c r="D13" s="19">
        <v>1004</v>
      </c>
      <c r="E13" s="25"/>
      <c r="F13" s="25"/>
      <c r="G13" s="25"/>
      <c r="H13" s="22"/>
    </row>
    <row r="14" spans="1:10" ht="20.100000000000001" customHeight="1">
      <c r="A14" s="10"/>
      <c r="B14" s="17">
        <v>61</v>
      </c>
      <c r="C14" s="18" t="s">
        <v>19</v>
      </c>
      <c r="D14" s="19">
        <v>1005</v>
      </c>
      <c r="E14" s="25">
        <f>SUM(H14/4)</f>
        <v>77130</v>
      </c>
      <c r="F14" s="25">
        <f>SUM(H14/2)</f>
        <v>154260</v>
      </c>
      <c r="G14" s="25">
        <f>SUM(E14:F14)</f>
        <v>231390</v>
      </c>
      <c r="H14" s="22">
        <v>308520</v>
      </c>
    </row>
    <row r="15" spans="1:10" ht="20.100000000000001" customHeight="1">
      <c r="A15" s="10"/>
      <c r="B15" s="17" t="s">
        <v>20</v>
      </c>
      <c r="C15" s="18" t="s">
        <v>21</v>
      </c>
      <c r="D15" s="19">
        <v>1006</v>
      </c>
      <c r="E15" s="25">
        <f t="shared" ref="E15:E71" si="0">SUM(H15/4)</f>
        <v>77130</v>
      </c>
      <c r="F15" s="25">
        <f>SUM(H15/2)</f>
        <v>154260</v>
      </c>
      <c r="G15" s="25">
        <f>SUM(E15:F15)</f>
        <v>231390</v>
      </c>
      <c r="H15" s="22">
        <v>308520</v>
      </c>
    </row>
    <row r="16" spans="1:10" ht="20.100000000000001" customHeight="1">
      <c r="A16" s="10"/>
      <c r="B16" s="17" t="s">
        <v>22</v>
      </c>
      <c r="C16" s="18" t="s">
        <v>23</v>
      </c>
      <c r="D16" s="19">
        <v>1007</v>
      </c>
      <c r="E16" s="25"/>
      <c r="F16" s="25"/>
      <c r="G16" s="25"/>
      <c r="H16" s="22"/>
    </row>
    <row r="17" spans="1:8" ht="20.100000000000001" customHeight="1">
      <c r="A17" s="10"/>
      <c r="B17" s="17">
        <v>62</v>
      </c>
      <c r="C17" s="18" t="s">
        <v>24</v>
      </c>
      <c r="D17" s="19">
        <v>1008</v>
      </c>
      <c r="E17" s="25"/>
      <c r="F17" s="25"/>
      <c r="G17" s="25"/>
      <c r="H17" s="22"/>
    </row>
    <row r="18" spans="1:8" ht="20.100000000000001" customHeight="1">
      <c r="A18" s="10"/>
      <c r="B18" s="17">
        <v>630</v>
      </c>
      <c r="C18" s="18" t="s">
        <v>25</v>
      </c>
      <c r="D18" s="19">
        <v>1009</v>
      </c>
      <c r="E18" s="25"/>
      <c r="F18" s="25"/>
      <c r="G18" s="25"/>
      <c r="H18" s="22"/>
    </row>
    <row r="19" spans="1:8" ht="20.100000000000001" customHeight="1">
      <c r="A19" s="10"/>
      <c r="B19" s="17">
        <v>631</v>
      </c>
      <c r="C19" s="18" t="s">
        <v>26</v>
      </c>
      <c r="D19" s="19">
        <v>1010</v>
      </c>
      <c r="E19" s="25"/>
      <c r="F19" s="25"/>
      <c r="G19" s="25"/>
      <c r="H19" s="22"/>
    </row>
    <row r="20" spans="1:8" ht="20.100000000000001" customHeight="1">
      <c r="A20" s="10"/>
      <c r="B20" s="17" t="s">
        <v>27</v>
      </c>
      <c r="C20" s="18" t="s">
        <v>28</v>
      </c>
      <c r="D20" s="19">
        <v>1011</v>
      </c>
      <c r="E20" s="25">
        <f t="shared" si="0"/>
        <v>4700</v>
      </c>
      <c r="F20" s="25">
        <f>SUM(H20/2)</f>
        <v>9400</v>
      </c>
      <c r="G20" s="25">
        <f>SUM(E20:F20)</f>
        <v>14100</v>
      </c>
      <c r="H20" s="22">
        <v>18800</v>
      </c>
    </row>
    <row r="21" spans="1:8" ht="25.5" customHeight="1">
      <c r="A21" s="10"/>
      <c r="B21" s="17" t="s">
        <v>29</v>
      </c>
      <c r="C21" s="18" t="s">
        <v>30</v>
      </c>
      <c r="D21" s="19">
        <v>1012</v>
      </c>
      <c r="E21" s="25"/>
      <c r="F21" s="25"/>
      <c r="G21" s="25"/>
      <c r="H21" s="22"/>
    </row>
    <row r="22" spans="1:8" ht="20.100000000000001" customHeight="1">
      <c r="A22" s="10"/>
      <c r="B22" s="17"/>
      <c r="C22" s="23" t="s">
        <v>31</v>
      </c>
      <c r="D22" s="19">
        <v>1013</v>
      </c>
      <c r="E22" s="25">
        <f t="shared" si="0"/>
        <v>78600.5</v>
      </c>
      <c r="F22" s="25">
        <f>SUM(H22/2)</f>
        <v>157201</v>
      </c>
      <c r="G22" s="25">
        <f>SUM(E22:F22)</f>
        <v>235801.5</v>
      </c>
      <c r="H22" s="22">
        <f>SUM(H24+H25+H29+H31+H33)</f>
        <v>314402</v>
      </c>
    </row>
    <row r="23" spans="1:8" ht="20.100000000000001" customHeight="1">
      <c r="A23" s="10"/>
      <c r="B23" s="17">
        <v>50</v>
      </c>
      <c r="C23" s="18" t="s">
        <v>32</v>
      </c>
      <c r="D23" s="19">
        <v>1014</v>
      </c>
      <c r="E23" s="25"/>
      <c r="F23" s="25"/>
      <c r="G23" s="25"/>
      <c r="H23" s="22"/>
    </row>
    <row r="24" spans="1:8" ht="20.100000000000001" customHeight="1">
      <c r="A24" s="10"/>
      <c r="B24" s="17">
        <v>51</v>
      </c>
      <c r="C24" s="18" t="s">
        <v>33</v>
      </c>
      <c r="D24" s="19">
        <v>1015</v>
      </c>
      <c r="E24" s="25">
        <f t="shared" si="0"/>
        <v>10599.75</v>
      </c>
      <c r="F24" s="25">
        <f t="shared" ref="F24:F29" si="1">SUM(H24/2)</f>
        <v>21199.5</v>
      </c>
      <c r="G24" s="25">
        <f t="shared" ref="G24:G29" si="2">SUM(E24:F24)</f>
        <v>31799.25</v>
      </c>
      <c r="H24" s="22">
        <v>42399</v>
      </c>
    </row>
    <row r="25" spans="1:8" ht="25.5" customHeight="1">
      <c r="A25" s="10"/>
      <c r="B25" s="17">
        <v>52</v>
      </c>
      <c r="C25" s="18" t="s">
        <v>34</v>
      </c>
      <c r="D25" s="19">
        <v>1016</v>
      </c>
      <c r="E25" s="25">
        <f t="shared" si="0"/>
        <v>36910.75</v>
      </c>
      <c r="F25" s="25">
        <f t="shared" si="1"/>
        <v>73821.5</v>
      </c>
      <c r="G25" s="25">
        <f t="shared" si="2"/>
        <v>110732.25</v>
      </c>
      <c r="H25" s="22">
        <v>147643</v>
      </c>
    </row>
    <row r="26" spans="1:8" ht="20.100000000000001" customHeight="1">
      <c r="A26" s="10"/>
      <c r="B26" s="17">
        <v>520</v>
      </c>
      <c r="C26" s="18" t="s">
        <v>35</v>
      </c>
      <c r="D26" s="19">
        <v>1017</v>
      </c>
      <c r="E26" s="25">
        <f t="shared" si="0"/>
        <v>13374.5</v>
      </c>
      <c r="F26" s="25">
        <f t="shared" si="1"/>
        <v>26749</v>
      </c>
      <c r="G26" s="25">
        <f t="shared" si="2"/>
        <v>40123.5</v>
      </c>
      <c r="H26" s="22">
        <v>53498</v>
      </c>
    </row>
    <row r="27" spans="1:8" ht="20.100000000000001" customHeight="1">
      <c r="A27" s="10"/>
      <c r="B27" s="17">
        <v>521</v>
      </c>
      <c r="C27" s="18" t="s">
        <v>36</v>
      </c>
      <c r="D27" s="19">
        <v>1018</v>
      </c>
      <c r="E27" s="25">
        <f t="shared" si="0"/>
        <v>2026.25</v>
      </c>
      <c r="F27" s="25">
        <f t="shared" si="1"/>
        <v>4052.5</v>
      </c>
      <c r="G27" s="25">
        <f t="shared" si="2"/>
        <v>6078.75</v>
      </c>
      <c r="H27" s="22">
        <v>8105</v>
      </c>
    </row>
    <row r="28" spans="1:8" ht="20.100000000000001" customHeight="1">
      <c r="A28" s="10"/>
      <c r="B28" s="17" t="s">
        <v>37</v>
      </c>
      <c r="C28" s="18" t="s">
        <v>38</v>
      </c>
      <c r="D28" s="19">
        <v>1019</v>
      </c>
      <c r="E28" s="25">
        <f t="shared" si="0"/>
        <v>21510</v>
      </c>
      <c r="F28" s="25">
        <f t="shared" si="1"/>
        <v>43020</v>
      </c>
      <c r="G28" s="25">
        <f t="shared" si="2"/>
        <v>64530</v>
      </c>
      <c r="H28" s="22">
        <f>SUM(H25-H26-H27)</f>
        <v>86040</v>
      </c>
    </row>
    <row r="29" spans="1:8" ht="20.100000000000001" customHeight="1">
      <c r="A29" s="10"/>
      <c r="B29" s="17">
        <v>540</v>
      </c>
      <c r="C29" s="18" t="s">
        <v>39</v>
      </c>
      <c r="D29" s="19">
        <v>1020</v>
      </c>
      <c r="E29" s="25">
        <f t="shared" si="0"/>
        <v>1750</v>
      </c>
      <c r="F29" s="25">
        <f t="shared" si="1"/>
        <v>3500</v>
      </c>
      <c r="G29" s="25">
        <f t="shared" si="2"/>
        <v>5250</v>
      </c>
      <c r="H29" s="22">
        <v>7000</v>
      </c>
    </row>
    <row r="30" spans="1:8" ht="25.5" customHeight="1">
      <c r="A30" s="10"/>
      <c r="B30" s="17" t="s">
        <v>40</v>
      </c>
      <c r="C30" s="18" t="s">
        <v>41</v>
      </c>
      <c r="D30" s="19">
        <v>1021</v>
      </c>
      <c r="E30" s="25"/>
      <c r="F30" s="25"/>
      <c r="G30" s="25"/>
      <c r="H30" s="22"/>
    </row>
    <row r="31" spans="1:8" ht="20.100000000000001" customHeight="1">
      <c r="A31" s="10"/>
      <c r="B31" s="17">
        <v>53</v>
      </c>
      <c r="C31" s="18" t="s">
        <v>42</v>
      </c>
      <c r="D31" s="19">
        <v>1022</v>
      </c>
      <c r="E31" s="25">
        <f t="shared" si="0"/>
        <v>23840</v>
      </c>
      <c r="F31" s="25">
        <f>SUM(H31/2)</f>
        <v>47680</v>
      </c>
      <c r="G31" s="25">
        <f>SUM(E31:F31)</f>
        <v>71520</v>
      </c>
      <c r="H31" s="22">
        <v>95360</v>
      </c>
    </row>
    <row r="32" spans="1:8" ht="20.100000000000001" customHeight="1">
      <c r="A32" s="10"/>
      <c r="B32" s="17" t="s">
        <v>43</v>
      </c>
      <c r="C32" s="18" t="s">
        <v>44</v>
      </c>
      <c r="D32" s="19">
        <v>1023</v>
      </c>
      <c r="E32" s="25"/>
      <c r="F32" s="25"/>
      <c r="G32" s="25"/>
      <c r="H32" s="22"/>
    </row>
    <row r="33" spans="1:8" ht="20.100000000000001" customHeight="1">
      <c r="A33" s="10"/>
      <c r="B33" s="17">
        <v>55</v>
      </c>
      <c r="C33" s="18" t="s">
        <v>45</v>
      </c>
      <c r="D33" s="19">
        <v>1024</v>
      </c>
      <c r="E33" s="25">
        <f t="shared" si="0"/>
        <v>5500</v>
      </c>
      <c r="F33" s="25">
        <f t="shared" ref="F33:F34" si="3">SUM(H33/2)</f>
        <v>11000</v>
      </c>
      <c r="G33" s="25">
        <f t="shared" ref="G33:G34" si="4">SUM(E33:F33)</f>
        <v>16500</v>
      </c>
      <c r="H33" s="22">
        <v>22000</v>
      </c>
    </row>
    <row r="34" spans="1:8" ht="20.100000000000001" customHeight="1">
      <c r="A34" s="10"/>
      <c r="B34" s="17"/>
      <c r="C34" s="23" t="s">
        <v>46</v>
      </c>
      <c r="D34" s="19">
        <v>1025</v>
      </c>
      <c r="E34" s="25">
        <f t="shared" si="0"/>
        <v>3229.5</v>
      </c>
      <c r="F34" s="25">
        <f t="shared" si="3"/>
        <v>6459</v>
      </c>
      <c r="G34" s="25">
        <f t="shared" si="4"/>
        <v>9688.5</v>
      </c>
      <c r="H34" s="22">
        <f>SUM(H9-H22)</f>
        <v>12918</v>
      </c>
    </row>
    <row r="35" spans="1:8" ht="20.100000000000001" customHeight="1">
      <c r="A35" s="10"/>
      <c r="B35" s="17"/>
      <c r="C35" s="23" t="s">
        <v>47</v>
      </c>
      <c r="D35" s="19">
        <v>1026</v>
      </c>
      <c r="E35" s="25"/>
      <c r="F35" s="25"/>
      <c r="G35" s="25"/>
      <c r="H35" s="22"/>
    </row>
    <row r="36" spans="1:8" ht="20.100000000000001" customHeight="1">
      <c r="A36" s="10"/>
      <c r="B36" s="33"/>
      <c r="C36" s="24" t="s">
        <v>48</v>
      </c>
      <c r="D36" s="34">
        <v>1027</v>
      </c>
      <c r="E36" s="35">
        <f t="shared" si="0"/>
        <v>1500</v>
      </c>
      <c r="F36" s="35">
        <f>SUM(H36/2)</f>
        <v>3000</v>
      </c>
      <c r="G36" s="37">
        <f>SUM(E36:F37)</f>
        <v>4500</v>
      </c>
      <c r="H36" s="31">
        <v>6000</v>
      </c>
    </row>
    <row r="37" spans="1:8" ht="10.5" customHeight="1">
      <c r="A37" s="10"/>
      <c r="B37" s="33"/>
      <c r="C37" s="16" t="s">
        <v>49</v>
      </c>
      <c r="D37" s="34"/>
      <c r="E37" s="36"/>
      <c r="F37" s="36"/>
      <c r="G37" s="37"/>
      <c r="H37" s="32"/>
    </row>
    <row r="38" spans="1:8" ht="24" customHeight="1">
      <c r="A38" s="10"/>
      <c r="B38" s="17" t="s">
        <v>50</v>
      </c>
      <c r="C38" s="18" t="s">
        <v>51</v>
      </c>
      <c r="D38" s="19">
        <v>1028</v>
      </c>
      <c r="E38" s="25"/>
      <c r="F38" s="25"/>
      <c r="G38" s="25"/>
      <c r="H38" s="22"/>
    </row>
    <row r="39" spans="1:8" ht="20.100000000000001" customHeight="1">
      <c r="A39" s="10"/>
      <c r="B39" s="17">
        <v>662</v>
      </c>
      <c r="C39" s="18" t="s">
        <v>52</v>
      </c>
      <c r="D39" s="19">
        <v>1029</v>
      </c>
      <c r="E39" s="25">
        <f t="shared" si="0"/>
        <v>1500</v>
      </c>
      <c r="F39" s="25">
        <f>SUM(H39/2)</f>
        <v>3000</v>
      </c>
      <c r="G39" s="25">
        <f t="shared" ref="G39" si="5">SUM(E39:F39)</f>
        <v>4500</v>
      </c>
      <c r="H39" s="22">
        <v>6000</v>
      </c>
    </row>
    <row r="40" spans="1:8" ht="20.100000000000001" customHeight="1">
      <c r="A40" s="10"/>
      <c r="B40" s="17" t="s">
        <v>53</v>
      </c>
      <c r="C40" s="18" t="s">
        <v>54</v>
      </c>
      <c r="D40" s="19">
        <v>1030</v>
      </c>
      <c r="E40" s="25"/>
      <c r="F40" s="25"/>
      <c r="G40" s="25"/>
      <c r="H40" s="22"/>
    </row>
    <row r="41" spans="1:8" ht="20.100000000000001" customHeight="1">
      <c r="A41" s="10"/>
      <c r="B41" s="17" t="s">
        <v>55</v>
      </c>
      <c r="C41" s="18" t="s">
        <v>56</v>
      </c>
      <c r="D41" s="19">
        <v>1031</v>
      </c>
      <c r="E41" s="25"/>
      <c r="F41" s="25"/>
      <c r="G41" s="25"/>
      <c r="H41" s="22"/>
    </row>
    <row r="42" spans="1:8" ht="20.100000000000001" customHeight="1">
      <c r="A42" s="10"/>
      <c r="B42" s="33"/>
      <c r="C42" s="24" t="s">
        <v>57</v>
      </c>
      <c r="D42" s="34">
        <v>1032</v>
      </c>
      <c r="E42" s="35">
        <f t="shared" si="0"/>
        <v>345</v>
      </c>
      <c r="F42" s="35">
        <f>SUM(H42/2)</f>
        <v>690</v>
      </c>
      <c r="G42" s="37">
        <v>9688.5</v>
      </c>
      <c r="H42" s="31">
        <v>1380</v>
      </c>
    </row>
    <row r="43" spans="1:8" ht="10.5" customHeight="1">
      <c r="A43" s="10"/>
      <c r="B43" s="33"/>
      <c r="C43" s="16" t="s">
        <v>58</v>
      </c>
      <c r="D43" s="34"/>
      <c r="E43" s="36"/>
      <c r="F43" s="36"/>
      <c r="G43" s="37"/>
      <c r="H43" s="32"/>
    </row>
    <row r="44" spans="1:8" ht="27.75" customHeight="1">
      <c r="A44" s="10"/>
      <c r="B44" s="17" t="s">
        <v>59</v>
      </c>
      <c r="C44" s="18" t="s">
        <v>60</v>
      </c>
      <c r="D44" s="19">
        <v>1033</v>
      </c>
      <c r="E44" s="25"/>
      <c r="F44" s="25"/>
      <c r="G44" s="25"/>
      <c r="H44" s="22"/>
    </row>
    <row r="45" spans="1:8" ht="20.100000000000001" customHeight="1">
      <c r="A45" s="10"/>
      <c r="B45" s="17">
        <v>562</v>
      </c>
      <c r="C45" s="18" t="s">
        <v>61</v>
      </c>
      <c r="D45" s="19">
        <v>1034</v>
      </c>
      <c r="E45" s="25">
        <f t="shared" si="0"/>
        <v>345</v>
      </c>
      <c r="F45" s="25">
        <f>SUM(H45/2)</f>
        <v>690</v>
      </c>
      <c r="G45" s="25">
        <f t="shared" ref="G45" si="6">SUM(E45:F45)</f>
        <v>1035</v>
      </c>
      <c r="H45" s="22">
        <v>1380</v>
      </c>
    </row>
    <row r="46" spans="1:8" ht="20.100000000000001" customHeight="1">
      <c r="A46" s="10"/>
      <c r="B46" s="17" t="s">
        <v>62</v>
      </c>
      <c r="C46" s="18" t="s">
        <v>63</v>
      </c>
      <c r="D46" s="19">
        <v>1035</v>
      </c>
      <c r="E46" s="25"/>
      <c r="F46" s="25"/>
      <c r="G46" s="25"/>
      <c r="H46" s="22"/>
    </row>
    <row r="47" spans="1:8" ht="20.100000000000001" customHeight="1">
      <c r="A47" s="10"/>
      <c r="B47" s="17" t="s">
        <v>64</v>
      </c>
      <c r="C47" s="18" t="s">
        <v>65</v>
      </c>
      <c r="D47" s="19">
        <v>1036</v>
      </c>
      <c r="E47" s="25"/>
      <c r="F47" s="25"/>
      <c r="G47" s="25"/>
      <c r="H47" s="22"/>
    </row>
    <row r="48" spans="1:8" ht="20.100000000000001" customHeight="1">
      <c r="A48" s="10"/>
      <c r="B48" s="17"/>
      <c r="C48" s="23" t="s">
        <v>66</v>
      </c>
      <c r="D48" s="19">
        <v>1037</v>
      </c>
      <c r="E48" s="25">
        <f t="shared" si="0"/>
        <v>1155</v>
      </c>
      <c r="F48" s="25">
        <f>SUM(H48/2)</f>
        <v>2310</v>
      </c>
      <c r="G48" s="25">
        <f t="shared" ref="G48" si="7">SUM(E48:F48)</f>
        <v>3465</v>
      </c>
      <c r="H48" s="22">
        <f>SUM(H36-H42)</f>
        <v>4620</v>
      </c>
    </row>
    <row r="49" spans="1:8" ht="20.100000000000001" customHeight="1">
      <c r="A49" s="10"/>
      <c r="B49" s="17"/>
      <c r="C49" s="23" t="s">
        <v>67</v>
      </c>
      <c r="D49" s="19">
        <v>1038</v>
      </c>
      <c r="E49" s="25"/>
      <c r="F49" s="25"/>
      <c r="G49" s="25"/>
      <c r="H49" s="22"/>
    </row>
    <row r="50" spans="1:8" ht="28.5" customHeight="1">
      <c r="A50" s="10"/>
      <c r="B50" s="17" t="s">
        <v>68</v>
      </c>
      <c r="C50" s="23" t="s">
        <v>69</v>
      </c>
      <c r="D50" s="19">
        <v>1039</v>
      </c>
      <c r="E50" s="25"/>
      <c r="F50" s="25"/>
      <c r="G50" s="25"/>
      <c r="H50" s="22"/>
    </row>
    <row r="51" spans="1:8" ht="30" customHeight="1">
      <c r="A51" s="10"/>
      <c r="B51" s="17" t="s">
        <v>70</v>
      </c>
      <c r="C51" s="23" t="s">
        <v>71</v>
      </c>
      <c r="D51" s="19">
        <v>1040</v>
      </c>
      <c r="E51" s="25"/>
      <c r="F51" s="25"/>
      <c r="G51" s="25"/>
      <c r="H51" s="22"/>
    </row>
    <row r="52" spans="1:8" ht="20.100000000000001" customHeight="1">
      <c r="A52" s="10"/>
      <c r="B52" s="17">
        <v>67</v>
      </c>
      <c r="C52" s="23" t="s">
        <v>72</v>
      </c>
      <c r="D52" s="19">
        <v>1041</v>
      </c>
      <c r="E52" s="25"/>
      <c r="F52" s="25"/>
      <c r="G52" s="25"/>
      <c r="H52" s="22"/>
    </row>
    <row r="53" spans="1:8" ht="20.100000000000001" customHeight="1">
      <c r="A53" s="10"/>
      <c r="B53" s="17">
        <v>57</v>
      </c>
      <c r="C53" s="23" t="s">
        <v>73</v>
      </c>
      <c r="D53" s="19">
        <v>1042</v>
      </c>
      <c r="E53" s="25">
        <f t="shared" si="0"/>
        <v>1150</v>
      </c>
      <c r="F53" s="25">
        <f>SUM(H53/2)</f>
        <v>2300</v>
      </c>
      <c r="G53" s="25">
        <f t="shared" ref="G53" si="8">SUM(E53:F53)</f>
        <v>3450</v>
      </c>
      <c r="H53" s="22">
        <v>4600</v>
      </c>
    </row>
    <row r="54" spans="1:8" ht="20.100000000000001" customHeight="1">
      <c r="A54" s="10"/>
      <c r="B54" s="33"/>
      <c r="C54" s="24" t="s">
        <v>74</v>
      </c>
      <c r="D54" s="34">
        <v>1043</v>
      </c>
      <c r="E54" s="35">
        <f t="shared" si="0"/>
        <v>83330</v>
      </c>
      <c r="F54" s="37">
        <f>SUM(F9+F36+F50+F52)</f>
        <v>166660</v>
      </c>
      <c r="G54" s="37">
        <f>SUM(E54:F55)</f>
        <v>249990</v>
      </c>
      <c r="H54" s="38">
        <f>SUM(H9+H36+H50+H52)</f>
        <v>333320</v>
      </c>
    </row>
    <row r="55" spans="1:8" ht="12" customHeight="1">
      <c r="A55" s="10"/>
      <c r="B55" s="33"/>
      <c r="C55" s="16" t="s">
        <v>75</v>
      </c>
      <c r="D55" s="34"/>
      <c r="E55" s="36"/>
      <c r="F55" s="37"/>
      <c r="G55" s="37"/>
      <c r="H55" s="38"/>
    </row>
    <row r="56" spans="1:8" ht="20.100000000000001" customHeight="1">
      <c r="A56" s="10"/>
      <c r="B56" s="33"/>
      <c r="C56" s="24" t="s">
        <v>76</v>
      </c>
      <c r="D56" s="34">
        <v>1044</v>
      </c>
      <c r="E56" s="37">
        <f>SUM(E22+E42+E51+E53)</f>
        <v>80095.5</v>
      </c>
      <c r="F56" s="37">
        <f>SUM(F22+F42+F51+F53)</f>
        <v>160191</v>
      </c>
      <c r="G56" s="37">
        <f>SUM(E56:F57)</f>
        <v>240286.5</v>
      </c>
      <c r="H56" s="38">
        <f>SUM(H22+H42+H51+H53)</f>
        <v>320382</v>
      </c>
    </row>
    <row r="57" spans="1:8" ht="13.5" customHeight="1">
      <c r="A57" s="10"/>
      <c r="B57" s="33"/>
      <c r="C57" s="16" t="s">
        <v>77</v>
      </c>
      <c r="D57" s="34"/>
      <c r="E57" s="37"/>
      <c r="F57" s="37"/>
      <c r="G57" s="37"/>
      <c r="H57" s="38"/>
    </row>
    <row r="58" spans="1:8" ht="20.100000000000001" customHeight="1">
      <c r="A58" s="10"/>
      <c r="B58" s="17"/>
      <c r="C58" s="23" t="s">
        <v>78</v>
      </c>
      <c r="D58" s="19">
        <v>1045</v>
      </c>
      <c r="E58" s="25">
        <f>SUM(E54-E56)</f>
        <v>3234.5</v>
      </c>
      <c r="F58" s="25">
        <f>SUM(F54-F56)</f>
        <v>6469</v>
      </c>
      <c r="G58" s="25">
        <f>SUM(G54-G56)</f>
        <v>9703.5</v>
      </c>
      <c r="H58" s="22">
        <f>SUM(H54-H56)</f>
        <v>12938</v>
      </c>
    </row>
    <row r="59" spans="1:8" ht="20.100000000000001" customHeight="1">
      <c r="A59" s="10"/>
      <c r="B59" s="17"/>
      <c r="C59" s="23" t="s">
        <v>79</v>
      </c>
      <c r="D59" s="19">
        <v>1046</v>
      </c>
      <c r="E59" s="25"/>
      <c r="F59" s="25"/>
      <c r="G59" s="25"/>
      <c r="H59" s="22"/>
    </row>
    <row r="60" spans="1:8" ht="41.25" customHeight="1">
      <c r="A60" s="10"/>
      <c r="B60" s="17" t="s">
        <v>80</v>
      </c>
      <c r="C60" s="23" t="s">
        <v>81</v>
      </c>
      <c r="D60" s="19">
        <v>1047</v>
      </c>
      <c r="E60" s="25"/>
      <c r="F60" s="25"/>
      <c r="G60" s="25"/>
      <c r="H60" s="22"/>
    </row>
    <row r="61" spans="1:8" ht="42" customHeight="1">
      <c r="A61" s="10"/>
      <c r="B61" s="17" t="s">
        <v>82</v>
      </c>
      <c r="C61" s="23" t="s">
        <v>83</v>
      </c>
      <c r="D61" s="19">
        <v>1048</v>
      </c>
      <c r="E61" s="25">
        <f t="shared" si="0"/>
        <v>25</v>
      </c>
      <c r="F61" s="25">
        <f>SUM(H61/2)</f>
        <v>50</v>
      </c>
      <c r="G61" s="25">
        <f t="shared" ref="G61" si="9">SUM(E61:F61)</f>
        <v>75</v>
      </c>
      <c r="H61" s="22">
        <v>100</v>
      </c>
    </row>
    <row r="62" spans="1:8" ht="20.100000000000001" customHeight="1">
      <c r="A62" s="10"/>
      <c r="B62" s="33"/>
      <c r="C62" s="24" t="s">
        <v>84</v>
      </c>
      <c r="D62" s="34">
        <v>1049</v>
      </c>
      <c r="E62" s="35">
        <f t="shared" si="0"/>
        <v>3209.5</v>
      </c>
      <c r="F62" s="35">
        <f>SUM(H62/2)</f>
        <v>6419</v>
      </c>
      <c r="G62" s="37">
        <f>SUM(E62:F63)</f>
        <v>9628.5</v>
      </c>
      <c r="H62" s="38">
        <f>SUM(H58-H59+H60-H61)</f>
        <v>12838</v>
      </c>
    </row>
    <row r="63" spans="1:8" ht="12.75" customHeight="1">
      <c r="A63" s="10"/>
      <c r="B63" s="33"/>
      <c r="C63" s="16" t="s">
        <v>85</v>
      </c>
      <c r="D63" s="34"/>
      <c r="E63" s="36"/>
      <c r="F63" s="36"/>
      <c r="G63" s="37"/>
      <c r="H63" s="38"/>
    </row>
    <row r="64" spans="1:8" ht="20.100000000000001" customHeight="1">
      <c r="A64" s="10"/>
      <c r="B64" s="33"/>
      <c r="C64" s="24" t="s">
        <v>86</v>
      </c>
      <c r="D64" s="34">
        <v>1050</v>
      </c>
      <c r="E64" s="35"/>
      <c r="F64" s="35"/>
      <c r="G64" s="37"/>
      <c r="H64" s="31"/>
    </row>
    <row r="65" spans="1:8" ht="10.5" customHeight="1">
      <c r="A65" s="10"/>
      <c r="B65" s="33"/>
      <c r="C65" s="16" t="s">
        <v>87</v>
      </c>
      <c r="D65" s="34"/>
      <c r="E65" s="36"/>
      <c r="F65" s="36"/>
      <c r="G65" s="37"/>
      <c r="H65" s="32"/>
    </row>
    <row r="66" spans="1:8" ht="20.100000000000001" customHeight="1">
      <c r="A66" s="10"/>
      <c r="B66" s="17"/>
      <c r="C66" s="23" t="s">
        <v>88</v>
      </c>
      <c r="D66" s="19"/>
      <c r="E66" s="25"/>
      <c r="F66" s="25"/>
      <c r="G66" s="25"/>
      <c r="H66" s="22"/>
    </row>
    <row r="67" spans="1:8" ht="20.100000000000001" customHeight="1">
      <c r="A67" s="10"/>
      <c r="B67" s="17">
        <v>721</v>
      </c>
      <c r="C67" s="18" t="s">
        <v>89</v>
      </c>
      <c r="D67" s="19">
        <v>1051</v>
      </c>
      <c r="E67" s="25">
        <f t="shared" si="0"/>
        <v>481.42499999999995</v>
      </c>
      <c r="F67" s="25">
        <f>SUM(H67/2)</f>
        <v>962.84999999999991</v>
      </c>
      <c r="G67" s="25">
        <f>SUM(G62*15%)</f>
        <v>1444.2749999999999</v>
      </c>
      <c r="H67" s="22">
        <f>SUM(H62*15%)</f>
        <v>1925.6999999999998</v>
      </c>
    </row>
    <row r="68" spans="1:8" ht="20.100000000000001" customHeight="1">
      <c r="A68" s="10"/>
      <c r="B68" s="17" t="s">
        <v>90</v>
      </c>
      <c r="C68" s="18" t="s">
        <v>91</v>
      </c>
      <c r="D68" s="19">
        <v>1052</v>
      </c>
      <c r="E68" s="25"/>
      <c r="F68" s="25"/>
      <c r="G68" s="25"/>
      <c r="H68" s="22"/>
    </row>
    <row r="69" spans="1:8" ht="20.100000000000001" customHeight="1">
      <c r="A69" s="10"/>
      <c r="B69" s="17" t="s">
        <v>92</v>
      </c>
      <c r="C69" s="18" t="s">
        <v>93</v>
      </c>
      <c r="D69" s="19">
        <v>1053</v>
      </c>
      <c r="E69" s="25"/>
      <c r="F69" s="25"/>
      <c r="G69" s="25"/>
      <c r="H69" s="22"/>
    </row>
    <row r="70" spans="1:8" ht="20.100000000000001" customHeight="1">
      <c r="A70" s="10"/>
      <c r="B70" s="17">
        <v>723</v>
      </c>
      <c r="C70" s="23" t="s">
        <v>94</v>
      </c>
      <c r="D70" s="19">
        <v>1054</v>
      </c>
      <c r="E70" s="25"/>
      <c r="F70" s="25"/>
      <c r="G70" s="25"/>
      <c r="H70" s="22"/>
    </row>
    <row r="71" spans="1:8" ht="20.100000000000001" customHeight="1">
      <c r="A71" s="10"/>
      <c r="B71" s="33"/>
      <c r="C71" s="24" t="s">
        <v>95</v>
      </c>
      <c r="D71" s="34">
        <v>1055</v>
      </c>
      <c r="E71" s="35">
        <f t="shared" si="0"/>
        <v>2728.0749999999998</v>
      </c>
      <c r="F71" s="35">
        <f>SUM(H71/2)</f>
        <v>5456.15</v>
      </c>
      <c r="G71" s="37">
        <f>SUM(G62-G67)</f>
        <v>8184.2250000000004</v>
      </c>
      <c r="H71" s="38">
        <f>SUM(H62-H67)</f>
        <v>10912.3</v>
      </c>
    </row>
    <row r="72" spans="1:8" ht="12.75" customHeight="1">
      <c r="A72" s="10"/>
      <c r="B72" s="33"/>
      <c r="C72" s="16" t="s">
        <v>96</v>
      </c>
      <c r="D72" s="34"/>
      <c r="E72" s="36"/>
      <c r="F72" s="36"/>
      <c r="G72" s="37"/>
      <c r="H72" s="38"/>
    </row>
    <row r="73" spans="1:8" ht="20.100000000000001" customHeight="1">
      <c r="A73" s="10"/>
      <c r="B73" s="33"/>
      <c r="C73" s="24" t="s">
        <v>97</v>
      </c>
      <c r="D73" s="34">
        <v>1056</v>
      </c>
      <c r="E73" s="35"/>
      <c r="F73" s="35"/>
      <c r="G73" s="35"/>
      <c r="H73" s="31"/>
    </row>
    <row r="74" spans="1:8" ht="12" customHeight="1">
      <c r="A74" s="10"/>
      <c r="B74" s="33"/>
      <c r="C74" s="16" t="s">
        <v>98</v>
      </c>
      <c r="D74" s="34"/>
      <c r="E74" s="36"/>
      <c r="F74" s="36"/>
      <c r="G74" s="36"/>
      <c r="H74" s="32"/>
    </row>
    <row r="75" spans="1:8" ht="20.100000000000001" customHeight="1">
      <c r="A75" s="10"/>
      <c r="B75" s="17"/>
      <c r="C75" s="18" t="s">
        <v>99</v>
      </c>
      <c r="D75" s="19">
        <v>1057</v>
      </c>
      <c r="E75" s="25"/>
      <c r="F75" s="25"/>
      <c r="G75" s="25"/>
      <c r="H75" s="22"/>
    </row>
    <row r="76" spans="1:8" ht="20.100000000000001" customHeight="1">
      <c r="A76" s="10"/>
      <c r="B76" s="17"/>
      <c r="C76" s="18" t="s">
        <v>100</v>
      </c>
      <c r="D76" s="19">
        <v>1058</v>
      </c>
      <c r="E76" s="25"/>
      <c r="F76" s="25"/>
      <c r="G76" s="25"/>
      <c r="H76" s="22"/>
    </row>
    <row r="77" spans="1:8" ht="20.100000000000001" customHeight="1">
      <c r="A77" s="10"/>
      <c r="B77" s="17"/>
      <c r="C77" s="18" t="s">
        <v>101</v>
      </c>
      <c r="D77" s="19">
        <v>1059</v>
      </c>
      <c r="E77" s="25"/>
      <c r="F77" s="25"/>
      <c r="G77" s="25"/>
      <c r="H77" s="22"/>
    </row>
    <row r="78" spans="1:8" ht="20.100000000000001" customHeight="1">
      <c r="A78" s="10"/>
      <c r="B78" s="17"/>
      <c r="C78" s="18" t="s">
        <v>102</v>
      </c>
      <c r="D78" s="19">
        <v>1060</v>
      </c>
      <c r="E78" s="25"/>
      <c r="F78" s="25"/>
      <c r="G78" s="25"/>
      <c r="H78" s="22"/>
    </row>
    <row r="79" spans="1:8" ht="20.100000000000001" customHeight="1">
      <c r="A79" s="10"/>
      <c r="B79" s="17"/>
      <c r="C79" s="18" t="s">
        <v>103</v>
      </c>
      <c r="D79" s="19"/>
      <c r="E79" s="25"/>
      <c r="F79" s="25"/>
      <c r="G79" s="25"/>
      <c r="H79" s="22"/>
    </row>
    <row r="80" spans="1:8" ht="20.100000000000001" customHeight="1">
      <c r="A80" s="10"/>
      <c r="B80" s="17"/>
      <c r="C80" s="18" t="s">
        <v>104</v>
      </c>
      <c r="D80" s="19">
        <v>1061</v>
      </c>
      <c r="E80" s="25"/>
      <c r="F80" s="25"/>
      <c r="G80" s="25"/>
      <c r="H80" s="22"/>
    </row>
    <row r="81" spans="1:8" ht="20.100000000000001" customHeight="1" thickBot="1">
      <c r="A81" s="10"/>
      <c r="B81" s="13"/>
      <c r="C81" s="26" t="s">
        <v>105</v>
      </c>
      <c r="D81" s="27">
        <v>1062</v>
      </c>
      <c r="E81" s="28"/>
      <c r="F81" s="28"/>
      <c r="G81" s="28"/>
      <c r="H81" s="29"/>
    </row>
  </sheetData>
  <mergeCells count="60"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2026-04-21T09:36:56Z</dcterms:created>
  <dcterms:modified xsi:type="dcterms:W3CDTF">2026-04-21T11:14:22Z</dcterms:modified>
</cp:coreProperties>
</file>