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acki\Desktop\PROGRAM POSLOVANJA\2019\IV Izmena\"/>
    </mc:Choice>
  </mc:AlternateContent>
  <bookViews>
    <workbookView xWindow="0" yWindow="0" windowWidth="28800" windowHeight="12435"/>
  </bookViews>
  <sheets>
    <sheet name="Биланс успеха - план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30" i="1" l="1"/>
  <c r="H12" i="1" l="1"/>
  <c r="F65" i="1" l="1"/>
  <c r="E65" i="1"/>
  <c r="G65" i="1" s="1"/>
  <c r="H60" i="1"/>
  <c r="F58" i="1"/>
  <c r="E58" i="1"/>
  <c r="G58" i="1" s="1"/>
  <c r="G52" i="1" s="1"/>
  <c r="H52" i="1"/>
  <c r="F52" i="1"/>
  <c r="E52" i="1"/>
  <c r="F44" i="1"/>
  <c r="F60" i="1" s="1"/>
  <c r="E44" i="1"/>
  <c r="E60" i="1" s="1"/>
  <c r="F41" i="1"/>
  <c r="E41" i="1"/>
  <c r="F39" i="1"/>
  <c r="E39" i="1"/>
  <c r="G39" i="1" s="1"/>
  <c r="F38" i="1"/>
  <c r="E38" i="1"/>
  <c r="F37" i="1"/>
  <c r="E37" i="1"/>
  <c r="F36" i="1"/>
  <c r="E36" i="1"/>
  <c r="F35" i="1"/>
  <c r="F30" i="1" s="1"/>
  <c r="E35" i="1"/>
  <c r="H42" i="1"/>
  <c r="F27" i="1"/>
  <c r="E27" i="1"/>
  <c r="G27" i="1" s="1"/>
  <c r="F25" i="1"/>
  <c r="F20" i="1" s="1"/>
  <c r="E25" i="1"/>
  <c r="E20" i="1" s="1"/>
  <c r="E12" i="1" s="1"/>
  <c r="F12" i="1" l="1"/>
  <c r="G25" i="1"/>
  <c r="G20" i="1" s="1"/>
  <c r="G41" i="1"/>
  <c r="G38" i="1"/>
  <c r="G37" i="1"/>
  <c r="G36" i="1"/>
  <c r="G35" i="1"/>
  <c r="F42" i="1"/>
  <c r="F66" i="1" s="1"/>
  <c r="F70" i="1" s="1"/>
  <c r="F73" i="1" s="1"/>
  <c r="H66" i="1"/>
  <c r="H70" i="1" s="1"/>
  <c r="E42" i="1"/>
  <c r="E30" i="1"/>
  <c r="G44" i="1"/>
  <c r="G60" i="1" s="1"/>
  <c r="G12" i="1" l="1"/>
  <c r="G30" i="1"/>
  <c r="E66" i="1"/>
  <c r="E70" i="1" s="1"/>
  <c r="E73" i="1" s="1"/>
  <c r="G42" i="1"/>
  <c r="G66" i="1" s="1"/>
  <c r="G70" i="1" s="1"/>
  <c r="G73" i="1" s="1"/>
  <c r="H73" i="1"/>
  <c r="H77" i="1" s="1"/>
</calcChain>
</file>

<file path=xl/sharedStrings.xml><?xml version="1.0" encoding="utf-8"?>
<sst xmlns="http://schemas.openxmlformats.org/spreadsheetml/2006/main" count="107" uniqueCount="106">
  <si>
    <t>Прилог 3а</t>
  </si>
  <si>
    <t>БИЛАНС УСПЕХА за период 01.01 - 31.12.2019.</t>
  </si>
  <si>
    <t>у 000  динара</t>
  </si>
  <si>
    <t>Група рачуна, рачун</t>
  </si>
  <si>
    <t>ПОЗИЦИЈА</t>
  </si>
  <si>
    <t>AOП</t>
  </si>
  <si>
    <t>И  З  Н  О  С</t>
  </si>
  <si>
    <t>План
01.01-31.03.2019.</t>
  </si>
  <si>
    <t>План
01.01-30.06.2019.</t>
  </si>
  <si>
    <t>План
01.01-30.09.2019.</t>
  </si>
  <si>
    <t>План 
01.01-31.12.2019.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</si>
  <si>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</si>
  <si>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</si>
  <si>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</si>
  <si>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</si>
  <si>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</si>
  <si>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</si>
  <si>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</si>
  <si>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</si>
  <si>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</si>
  <si>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</si>
  <si>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</si>
  <si>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</si>
  <si>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</si>
  <si>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</si>
  <si>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</si>
  <si>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</si>
  <si>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</si>
  <si>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</si>
  <si>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</si>
  <si>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</si>
  <si>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</si>
  <si>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</si>
  <si>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</si>
  <si>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</si>
  <si>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</si>
  <si>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</si>
  <si>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</si>
  <si>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</si>
  <si>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</si>
  <si>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</si>
  <si>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</si>
  <si>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</si>
  <si>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</si>
  <si>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</si>
  <si>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</si>
  <si>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</si>
  <si>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</si>
  <si>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</si>
  <si>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</si>
  <si>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</si>
  <si>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</si>
  <si>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</si>
  <si>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</si>
  <si>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</si>
  <si>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</si>
  <si>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</si>
  <si>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</si>
  <si>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</si>
  <si>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</si>
  <si>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</si>
  <si>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</si>
  <si>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</si>
  <si>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</si>
  <si>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</si>
  <si>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</si>
  <si>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</si>
  <si>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</si>
  <si>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</si>
  <si>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</si>
  <si>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</si>
  <si>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</si>
  <si>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</si>
  <si>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</si>
  <si>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</si>
  <si>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</si>
  <si>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</si>
  <si>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</si>
  <si>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</si>
  <si>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</si>
  <si>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</si>
  <si>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</si>
  <si>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</si>
  <si>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</si>
  <si>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</si>
  <si>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</si>
  <si>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</si>
  <si>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</si>
  <si>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</si>
  <si>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</si>
  <si>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</si>
  <si>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</si>
  <si>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</si>
  <si>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</si>
  <si>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</si>
  <si>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</si>
  <si>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</si>
  <si>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</si>
  <si>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</si>
  <si>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</si>
  <si>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</si>
  <si>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</si>
  <si>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Председник НО</t>
  </si>
  <si>
    <t>Урош Радановић</t>
  </si>
  <si>
    <t>ЧЕТВРТА ИЗМЕНА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</si>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</sst>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2"/>
      <name val="Times New Roman"/>
      <family val="1"/>
      <charset val="238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13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wrapText="1"/>
    </xf>
    <xf numFmtId="0" fontId="10" fillId="0" borderId="15" xfId="0" applyFont="1" applyFill="1" applyBorder="1" applyAlignment="1">
      <alignment horizontal="center" wrapText="1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wrapText="1"/>
    </xf>
    <xf numFmtId="0" fontId="10" fillId="3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5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5" fillId="3" borderId="15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0" borderId="0" xfId="0" applyFont="1"/>
    <xf numFmtId="0" fontId="10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left" wrapText="1"/>
    </xf>
    <xf numFmtId="3" fontId="14" fillId="0" borderId="14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wrapText="1"/>
    </xf>
    <xf numFmtId="3" fontId="14" fillId="0" borderId="8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/>
    <xf numFmtId="3" fontId="5" fillId="0" borderId="17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H97"/>
  <sheetViews>
    <sheetView showGridLines="0" tabSelected="1" topLeftCell="A70" zoomScale="70" zoomScaleNormal="70" workbookViewId="0">
      <selection activeCell="H26" sqref="H26"/>
    </sheetView>
  </sheetViews>
  <sheetFormatPr defaultRowHeight="15.75" x14ac:dyDescent="0.2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 x14ac:dyDescent="0.3">
      <c r="H2" s="2" t="s">
        <v>0</v>
      </c>
    </row>
    <row r="3" spans="2:8" customFormat="1" x14ac:dyDescent="0.25">
      <c r="B3" s="3"/>
    </row>
    <row r="4" spans="2:8" ht="27" customHeight="1" x14ac:dyDescent="0.35">
      <c r="B4" s="62" t="s">
        <v>1</v>
      </c>
      <c r="C4" s="62"/>
      <c r="D4" s="62"/>
      <c r="E4" s="62"/>
      <c r="F4" s="62"/>
      <c r="G4" s="62"/>
      <c r="H4" s="62"/>
    </row>
    <row r="5" spans="2:8" ht="32.25" hidden="1" customHeight="1" x14ac:dyDescent="0.25">
      <c r="E5" s="1"/>
      <c r="F5" s="1"/>
      <c r="G5" s="1"/>
      <c r="H5" s="1"/>
    </row>
    <row r="6" spans="2:8" ht="15.75" hidden="1" customHeight="1" x14ac:dyDescent="0.25">
      <c r="E6" s="1"/>
      <c r="F6" s="1"/>
      <c r="G6" s="1"/>
      <c r="H6" s="1"/>
    </row>
    <row r="7" spans="2:8" ht="24.75" customHeight="1" thickBot="1" x14ac:dyDescent="0.35">
      <c r="D7" s="1" t="s">
        <v>104</v>
      </c>
      <c r="E7" s="4"/>
      <c r="F7" s="4"/>
      <c r="G7" s="4"/>
      <c r="H7" s="5" t="s">
        <v>2</v>
      </c>
    </row>
    <row r="8" spans="2:8" ht="44.25" customHeight="1" x14ac:dyDescent="0.25">
      <c r="B8" s="63" t="s">
        <v>3</v>
      </c>
      <c r="C8" s="65" t="s">
        <v>4</v>
      </c>
      <c r="D8" s="67" t="s">
        <v>5</v>
      </c>
      <c r="E8" s="69" t="s">
        <v>6</v>
      </c>
      <c r="F8" s="70"/>
      <c r="G8" s="70"/>
      <c r="H8" s="71"/>
    </row>
    <row r="9" spans="2:8" ht="56.25" customHeight="1" thickBot="1" x14ac:dyDescent="0.3">
      <c r="B9" s="64"/>
      <c r="C9" s="66"/>
      <c r="D9" s="68"/>
      <c r="E9" s="6" t="s">
        <v>7</v>
      </c>
      <c r="F9" s="6" t="s">
        <v>8</v>
      </c>
      <c r="G9" s="6" t="s">
        <v>9</v>
      </c>
      <c r="H9" s="7" t="s">
        <v>10</v>
      </c>
    </row>
    <row r="10" spans="2:8" s="13" customFormat="1" ht="21" customHeight="1" x14ac:dyDescent="0.2">
      <c r="B10" s="8">
        <v>1</v>
      </c>
      <c r="C10" s="9">
        <v>2</v>
      </c>
      <c r="D10" s="10">
        <v>3</v>
      </c>
      <c r="E10" s="11">
        <v>4</v>
      </c>
      <c r="F10" s="11">
        <v>5</v>
      </c>
      <c r="G10" s="11">
        <v>6</v>
      </c>
      <c r="H10" s="12">
        <v>7</v>
      </c>
    </row>
    <row r="11" spans="2:8" s="19" customFormat="1" ht="34.5" customHeight="1" x14ac:dyDescent="0.3">
      <c r="B11" s="14"/>
      <c r="C11" s="15" t="s">
        <v>11</v>
      </c>
      <c r="D11" s="16"/>
      <c r="E11" s="17"/>
      <c r="F11" s="17"/>
      <c r="G11" s="17"/>
      <c r="H11" s="18"/>
    </row>
    <row r="12" spans="2:8" s="23" customFormat="1" ht="35.1" customHeight="1" x14ac:dyDescent="0.3">
      <c r="B12" s="20" t="s">
        <v>12</v>
      </c>
      <c r="C12" s="21" t="s">
        <v>13</v>
      </c>
      <c r="D12" s="22">
        <v>1001</v>
      </c>
      <c r="E12" s="57">
        <f>SUM(E13+E20+E27+E28)</f>
        <v>45960</v>
      </c>
      <c r="F12" s="17">
        <f>SUM(F13+F20+F27+F28)</f>
        <v>91920</v>
      </c>
      <c r="G12" s="17">
        <f>SUM(G13+G20+G27+G28)</f>
        <v>137880</v>
      </c>
      <c r="H12" s="58">
        <f>SUM(H20+H27)</f>
        <v>183840</v>
      </c>
    </row>
    <row r="13" spans="2:8" s="19" customFormat="1" ht="35.1" customHeight="1" x14ac:dyDescent="0.3">
      <c r="B13" s="20">
        <v>60</v>
      </c>
      <c r="C13" s="21" t="s">
        <v>14</v>
      </c>
      <c r="D13" s="22">
        <v>1002</v>
      </c>
      <c r="E13" s="17"/>
      <c r="F13" s="17"/>
      <c r="G13" s="17"/>
      <c r="H13" s="18"/>
    </row>
    <row r="14" spans="2:8" s="19" customFormat="1" ht="35.1" customHeight="1" x14ac:dyDescent="0.3">
      <c r="B14" s="24">
        <v>600</v>
      </c>
      <c r="C14" s="25" t="s">
        <v>15</v>
      </c>
      <c r="D14" s="26">
        <v>1003</v>
      </c>
      <c r="E14" s="17"/>
      <c r="F14" s="17"/>
      <c r="G14" s="17"/>
      <c r="H14" s="18"/>
    </row>
    <row r="15" spans="2:8" s="19" customFormat="1" ht="35.1" customHeight="1" x14ac:dyDescent="0.3">
      <c r="B15" s="24">
        <v>601</v>
      </c>
      <c r="C15" s="25" t="s">
        <v>16</v>
      </c>
      <c r="D15" s="26">
        <v>1004</v>
      </c>
      <c r="E15" s="17"/>
      <c r="F15" s="17"/>
      <c r="G15" s="17"/>
      <c r="H15" s="18"/>
    </row>
    <row r="16" spans="2:8" s="19" customFormat="1" ht="35.1" customHeight="1" x14ac:dyDescent="0.3">
      <c r="B16" s="24">
        <v>602</v>
      </c>
      <c r="C16" s="25" t="s">
        <v>17</v>
      </c>
      <c r="D16" s="26">
        <v>1005</v>
      </c>
      <c r="E16" s="17"/>
      <c r="F16" s="17"/>
      <c r="G16" s="17"/>
      <c r="H16" s="18"/>
    </row>
    <row r="17" spans="2:8" s="19" customFormat="1" ht="35.1" customHeight="1" x14ac:dyDescent="0.3">
      <c r="B17" s="24">
        <v>603</v>
      </c>
      <c r="C17" s="25" t="s">
        <v>18</v>
      </c>
      <c r="D17" s="26">
        <v>1006</v>
      </c>
      <c r="E17" s="17"/>
      <c r="F17" s="17"/>
      <c r="G17" s="17"/>
      <c r="H17" s="18"/>
    </row>
    <row r="18" spans="2:8" s="19" customFormat="1" ht="35.1" customHeight="1" x14ac:dyDescent="0.3">
      <c r="B18" s="24">
        <v>604</v>
      </c>
      <c r="C18" s="25" t="s">
        <v>19</v>
      </c>
      <c r="D18" s="26">
        <v>1007</v>
      </c>
      <c r="E18" s="17"/>
      <c r="F18" s="17"/>
      <c r="G18" s="17"/>
      <c r="H18" s="18"/>
    </row>
    <row r="19" spans="2:8" s="19" customFormat="1" ht="35.1" customHeight="1" x14ac:dyDescent="0.3">
      <c r="B19" s="24">
        <v>605</v>
      </c>
      <c r="C19" s="25" t="s">
        <v>20</v>
      </c>
      <c r="D19" s="26">
        <v>1008</v>
      </c>
      <c r="E19" s="17"/>
      <c r="F19" s="17"/>
      <c r="G19" s="17"/>
      <c r="H19" s="18"/>
    </row>
    <row r="20" spans="2:8" s="19" customFormat="1" ht="35.1" customHeight="1" x14ac:dyDescent="0.3">
      <c r="B20" s="20">
        <v>61</v>
      </c>
      <c r="C20" s="21" t="s">
        <v>21</v>
      </c>
      <c r="D20" s="22">
        <v>1009</v>
      </c>
      <c r="E20" s="57">
        <f>SUM(E25)</f>
        <v>41335</v>
      </c>
      <c r="F20" s="17">
        <f>SUM(F25)</f>
        <v>82670</v>
      </c>
      <c r="G20" s="17">
        <f>SUM(G25)</f>
        <v>124005</v>
      </c>
      <c r="H20" s="58">
        <f>SUM(H25)</f>
        <v>165340</v>
      </c>
    </row>
    <row r="21" spans="2:8" s="19" customFormat="1" ht="35.1" customHeight="1" x14ac:dyDescent="0.3">
      <c r="B21" s="24">
        <v>610</v>
      </c>
      <c r="C21" s="25" t="s">
        <v>22</v>
      </c>
      <c r="D21" s="26">
        <v>1010</v>
      </c>
      <c r="E21" s="17"/>
      <c r="F21" s="17"/>
      <c r="G21" s="17"/>
      <c r="H21" s="18"/>
    </row>
    <row r="22" spans="2:8" s="19" customFormat="1" ht="35.1" customHeight="1" x14ac:dyDescent="0.3">
      <c r="B22" s="24">
        <v>611</v>
      </c>
      <c r="C22" s="25" t="s">
        <v>23</v>
      </c>
      <c r="D22" s="26">
        <v>1011</v>
      </c>
      <c r="E22" s="17"/>
      <c r="F22" s="17"/>
      <c r="G22" s="17"/>
      <c r="H22" s="18"/>
    </row>
    <row r="23" spans="2:8" s="19" customFormat="1" ht="35.1" customHeight="1" x14ac:dyDescent="0.3">
      <c r="B23" s="24">
        <v>612</v>
      </c>
      <c r="C23" s="25" t="s">
        <v>24</v>
      </c>
      <c r="D23" s="26">
        <v>1012</v>
      </c>
      <c r="E23" s="17"/>
      <c r="F23" s="17"/>
      <c r="G23" s="17"/>
      <c r="H23" s="18"/>
    </row>
    <row r="24" spans="2:8" s="19" customFormat="1" ht="35.1" customHeight="1" x14ac:dyDescent="0.3">
      <c r="B24" s="24">
        <v>613</v>
      </c>
      <c r="C24" s="25" t="s">
        <v>25</v>
      </c>
      <c r="D24" s="26">
        <v>1013</v>
      </c>
      <c r="E24" s="17"/>
      <c r="F24" s="17"/>
      <c r="G24" s="17"/>
      <c r="H24" s="18"/>
    </row>
    <row r="25" spans="2:8" s="19" customFormat="1" ht="35.1" customHeight="1" x14ac:dyDescent="0.3">
      <c r="B25" s="24">
        <v>614</v>
      </c>
      <c r="C25" s="25" t="s">
        <v>26</v>
      </c>
      <c r="D25" s="26">
        <v>1014</v>
      </c>
      <c r="E25" s="17">
        <f>SUM(H25/4)</f>
        <v>41335</v>
      </c>
      <c r="F25" s="17">
        <f>SUM(H25/2)</f>
        <v>82670</v>
      </c>
      <c r="G25" s="17">
        <f>SUM(E25+F25)</f>
        <v>124005</v>
      </c>
      <c r="H25" s="18">
        <v>165340</v>
      </c>
    </row>
    <row r="26" spans="2:8" s="19" customFormat="1" ht="35.1" customHeight="1" x14ac:dyDescent="0.3">
      <c r="B26" s="24">
        <v>615</v>
      </c>
      <c r="C26" s="25" t="s">
        <v>27</v>
      </c>
      <c r="D26" s="26">
        <v>1015</v>
      </c>
      <c r="E26" s="17"/>
      <c r="F26" s="17"/>
      <c r="G26" s="17"/>
      <c r="H26" s="18"/>
    </row>
    <row r="27" spans="2:8" s="19" customFormat="1" ht="35.1" customHeight="1" x14ac:dyDescent="0.3">
      <c r="B27" s="24">
        <v>64</v>
      </c>
      <c r="C27" s="21" t="s">
        <v>28</v>
      </c>
      <c r="D27" s="22">
        <v>1016</v>
      </c>
      <c r="E27" s="17">
        <f>SUM(H27/4)</f>
        <v>4625</v>
      </c>
      <c r="F27" s="17">
        <f>SUM(H27/2)</f>
        <v>9250</v>
      </c>
      <c r="G27" s="17">
        <f>SUM(E27+F27)</f>
        <v>13875</v>
      </c>
      <c r="H27" s="18">
        <v>18500</v>
      </c>
    </row>
    <row r="28" spans="2:8" s="19" customFormat="1" ht="35.1" customHeight="1" x14ac:dyDescent="0.3">
      <c r="B28" s="24">
        <v>65</v>
      </c>
      <c r="C28" s="21" t="s">
        <v>29</v>
      </c>
      <c r="D28" s="26">
        <v>1017</v>
      </c>
      <c r="E28" s="17"/>
      <c r="F28" s="17"/>
      <c r="G28" s="17"/>
      <c r="H28" s="18"/>
    </row>
    <row r="29" spans="2:8" s="19" customFormat="1" ht="35.1" customHeight="1" x14ac:dyDescent="0.3">
      <c r="B29" s="20"/>
      <c r="C29" s="21" t="s">
        <v>30</v>
      </c>
      <c r="D29" s="27"/>
      <c r="E29" s="17"/>
      <c r="F29" s="17"/>
      <c r="G29" s="17"/>
      <c r="H29" s="18"/>
    </row>
    <row r="30" spans="2:8" s="19" customFormat="1" ht="39.75" customHeight="1" x14ac:dyDescent="0.3">
      <c r="B30" s="20" t="s">
        <v>31</v>
      </c>
      <c r="C30" s="21" t="s">
        <v>32</v>
      </c>
      <c r="D30" s="22">
        <v>1018</v>
      </c>
      <c r="E30" s="57">
        <f>SUM(E35:E41)</f>
        <v>44391.75</v>
      </c>
      <c r="F30" s="17">
        <f>SUM(F35:F41)</f>
        <v>88783.5</v>
      </c>
      <c r="G30" s="17">
        <f>SUM(G35:G41)</f>
        <v>133175.25</v>
      </c>
      <c r="H30" s="58">
        <f>SUM(H35:H41)</f>
        <v>177567</v>
      </c>
    </row>
    <row r="31" spans="2:8" s="19" customFormat="1" ht="35.1" customHeight="1" x14ac:dyDescent="0.3">
      <c r="B31" s="24">
        <v>50</v>
      </c>
      <c r="C31" s="25" t="s">
        <v>33</v>
      </c>
      <c r="D31" s="26">
        <v>1019</v>
      </c>
      <c r="E31" s="17"/>
      <c r="F31" s="17"/>
      <c r="G31" s="17"/>
      <c r="H31" s="18"/>
    </row>
    <row r="32" spans="2:8" s="19" customFormat="1" ht="35.1" customHeight="1" x14ac:dyDescent="0.3">
      <c r="B32" s="24">
        <v>62</v>
      </c>
      <c r="C32" s="25" t="s">
        <v>34</v>
      </c>
      <c r="D32" s="26">
        <v>1020</v>
      </c>
      <c r="E32" s="17"/>
      <c r="F32" s="17"/>
      <c r="G32" s="17"/>
      <c r="H32" s="18"/>
    </row>
    <row r="33" spans="2:8" s="19" customFormat="1" ht="35.1" customHeight="1" x14ac:dyDescent="0.3">
      <c r="B33" s="24">
        <v>630</v>
      </c>
      <c r="C33" s="25" t="s">
        <v>35</v>
      </c>
      <c r="D33" s="26">
        <v>1021</v>
      </c>
      <c r="E33" s="17"/>
      <c r="F33" s="17"/>
      <c r="G33" s="17"/>
      <c r="H33" s="18"/>
    </row>
    <row r="34" spans="2:8" s="19" customFormat="1" ht="35.1" customHeight="1" x14ac:dyDescent="0.3">
      <c r="B34" s="24">
        <v>631</v>
      </c>
      <c r="C34" s="25" t="s">
        <v>36</v>
      </c>
      <c r="D34" s="26">
        <v>1022</v>
      </c>
      <c r="E34" s="17"/>
      <c r="F34" s="17"/>
      <c r="G34" s="17"/>
      <c r="H34" s="18"/>
    </row>
    <row r="35" spans="2:8" s="19" customFormat="1" ht="35.1" customHeight="1" x14ac:dyDescent="0.3">
      <c r="B35" s="24" t="s">
        <v>37</v>
      </c>
      <c r="C35" s="25" t="s">
        <v>38</v>
      </c>
      <c r="D35" s="26">
        <v>1023</v>
      </c>
      <c r="E35" s="17">
        <f>SUM(H35/4)</f>
        <v>4304.5</v>
      </c>
      <c r="F35" s="17">
        <f>SUM(H35/2)</f>
        <v>8609</v>
      </c>
      <c r="G35" s="17">
        <f>SUM(E35:F35)</f>
        <v>12913.5</v>
      </c>
      <c r="H35" s="18">
        <v>17218</v>
      </c>
    </row>
    <row r="36" spans="2:8" s="19" customFormat="1" ht="35.1" customHeight="1" x14ac:dyDescent="0.3">
      <c r="B36" s="24">
        <v>513</v>
      </c>
      <c r="C36" s="25" t="s">
        <v>39</v>
      </c>
      <c r="D36" s="26">
        <v>1024</v>
      </c>
      <c r="E36" s="17">
        <f>SUM(H36/4)</f>
        <v>2262.5</v>
      </c>
      <c r="F36" s="17">
        <f>SUM(H36/2)</f>
        <v>4525</v>
      </c>
      <c r="G36" s="17">
        <f>SUM(E36:F36)</f>
        <v>6787.5</v>
      </c>
      <c r="H36" s="18">
        <v>9050</v>
      </c>
    </row>
    <row r="37" spans="2:8" s="19" customFormat="1" ht="35.1" customHeight="1" x14ac:dyDescent="0.3">
      <c r="B37" s="24">
        <v>52</v>
      </c>
      <c r="C37" s="25" t="s">
        <v>40</v>
      </c>
      <c r="D37" s="26">
        <v>1025</v>
      </c>
      <c r="E37" s="17">
        <f>SUM(H37/4)</f>
        <v>12948</v>
      </c>
      <c r="F37" s="17">
        <f>SUM(H37/2)</f>
        <v>25896</v>
      </c>
      <c r="G37" s="17">
        <f>SUM(E37:F37)</f>
        <v>38844</v>
      </c>
      <c r="H37" s="18">
        <v>51792</v>
      </c>
    </row>
    <row r="38" spans="2:8" s="19" customFormat="1" ht="35.1" customHeight="1" x14ac:dyDescent="0.3">
      <c r="B38" s="24">
        <v>53</v>
      </c>
      <c r="C38" s="25" t="s">
        <v>41</v>
      </c>
      <c r="D38" s="26">
        <v>1026</v>
      </c>
      <c r="E38" s="17">
        <f>SUM(H38/4)</f>
        <v>14432</v>
      </c>
      <c r="F38" s="17">
        <f>SUM(H38/2)</f>
        <v>28864</v>
      </c>
      <c r="G38" s="17">
        <f>SUM(E38:F38)</f>
        <v>43296</v>
      </c>
      <c r="H38" s="18">
        <v>57728</v>
      </c>
    </row>
    <row r="39" spans="2:8" s="19" customFormat="1" ht="35.1" customHeight="1" x14ac:dyDescent="0.3">
      <c r="B39" s="24">
        <v>540</v>
      </c>
      <c r="C39" s="25" t="s">
        <v>42</v>
      </c>
      <c r="D39" s="26">
        <v>1027</v>
      </c>
      <c r="E39" s="17">
        <f>SUM(H39/4)</f>
        <v>625</v>
      </c>
      <c r="F39" s="17">
        <f>SUM(H39/2)</f>
        <v>1250</v>
      </c>
      <c r="G39" s="17">
        <f>SUM(E39:F39)</f>
        <v>1875</v>
      </c>
      <c r="H39" s="18">
        <v>2500</v>
      </c>
    </row>
    <row r="40" spans="2:8" s="19" customFormat="1" ht="35.1" customHeight="1" x14ac:dyDescent="0.3">
      <c r="B40" s="24" t="s">
        <v>43</v>
      </c>
      <c r="C40" s="25" t="s">
        <v>44</v>
      </c>
      <c r="D40" s="26">
        <v>1028</v>
      </c>
      <c r="E40" s="17"/>
      <c r="F40" s="17"/>
      <c r="G40" s="17"/>
      <c r="H40" s="18"/>
    </row>
    <row r="41" spans="2:8" s="28" customFormat="1" ht="35.1" customHeight="1" x14ac:dyDescent="0.3">
      <c r="B41" s="24">
        <v>55</v>
      </c>
      <c r="C41" s="25" t="s">
        <v>45</v>
      </c>
      <c r="D41" s="26">
        <v>1029</v>
      </c>
      <c r="E41" s="17">
        <f>SUM(H41/4)</f>
        <v>9819.75</v>
      </c>
      <c r="F41" s="17">
        <f>SUM(H41/2)</f>
        <v>19639.5</v>
      </c>
      <c r="G41" s="17">
        <f>SUM(E41:F41)</f>
        <v>29459.25</v>
      </c>
      <c r="H41" s="18">
        <v>39279</v>
      </c>
    </row>
    <row r="42" spans="2:8" s="28" customFormat="1" ht="35.1" customHeight="1" x14ac:dyDescent="0.3">
      <c r="B42" s="20"/>
      <c r="C42" s="21" t="s">
        <v>46</v>
      </c>
      <c r="D42" s="22">
        <v>1030</v>
      </c>
      <c r="E42" s="17">
        <f>SUM(H42/4)</f>
        <v>1568.25</v>
      </c>
      <c r="F42" s="17">
        <f>SUM(H42/2)</f>
        <v>3136.5</v>
      </c>
      <c r="G42" s="17">
        <f>SUM(E42:F42)</f>
        <v>4704.75</v>
      </c>
      <c r="H42" s="18">
        <f>SUM(H12-H30)</f>
        <v>6273</v>
      </c>
    </row>
    <row r="43" spans="2:8" s="28" customFormat="1" ht="35.1" customHeight="1" x14ac:dyDescent="0.3">
      <c r="B43" s="20"/>
      <c r="C43" s="21" t="s">
        <v>47</v>
      </c>
      <c r="D43" s="22">
        <v>1031</v>
      </c>
      <c r="E43" s="17"/>
      <c r="F43" s="17"/>
      <c r="G43" s="17"/>
      <c r="H43" s="18"/>
    </row>
    <row r="44" spans="2:8" s="28" customFormat="1" ht="35.1" customHeight="1" x14ac:dyDescent="0.3">
      <c r="B44" s="20">
        <v>66</v>
      </c>
      <c r="C44" s="21" t="s">
        <v>48</v>
      </c>
      <c r="D44" s="22">
        <v>1032</v>
      </c>
      <c r="E44" s="17">
        <f>SUM(H44/4)</f>
        <v>755</v>
      </c>
      <c r="F44" s="17">
        <f>SUM(H44/2)</f>
        <v>1510</v>
      </c>
      <c r="G44" s="17">
        <f>SUM(E44:F44)</f>
        <v>2265</v>
      </c>
      <c r="H44" s="59">
        <v>3020</v>
      </c>
    </row>
    <row r="45" spans="2:8" s="28" customFormat="1" ht="35.1" customHeight="1" x14ac:dyDescent="0.3">
      <c r="B45" s="20" t="s">
        <v>49</v>
      </c>
      <c r="C45" s="21" t="s">
        <v>50</v>
      </c>
      <c r="D45" s="22">
        <v>1033</v>
      </c>
      <c r="E45" s="17"/>
      <c r="F45" s="17"/>
      <c r="G45" s="17"/>
      <c r="H45" s="18"/>
    </row>
    <row r="46" spans="2:8" s="28" customFormat="1" ht="35.1" customHeight="1" x14ac:dyDescent="0.3">
      <c r="B46" s="24">
        <v>660</v>
      </c>
      <c r="C46" s="25" t="s">
        <v>51</v>
      </c>
      <c r="D46" s="26">
        <v>1034</v>
      </c>
      <c r="E46" s="17"/>
      <c r="F46" s="17"/>
      <c r="G46" s="17"/>
      <c r="H46" s="18"/>
    </row>
    <row r="47" spans="2:8" s="28" customFormat="1" ht="35.1" customHeight="1" x14ac:dyDescent="0.3">
      <c r="B47" s="24">
        <v>661</v>
      </c>
      <c r="C47" s="25" t="s">
        <v>52</v>
      </c>
      <c r="D47" s="26">
        <v>1035</v>
      </c>
      <c r="E47" s="17"/>
      <c r="F47" s="17"/>
      <c r="G47" s="17"/>
      <c r="H47" s="18"/>
    </row>
    <row r="48" spans="2:8" s="28" customFormat="1" ht="35.1" customHeight="1" x14ac:dyDescent="0.3">
      <c r="B48" s="24">
        <v>665</v>
      </c>
      <c r="C48" s="25" t="s">
        <v>53</v>
      </c>
      <c r="D48" s="26">
        <v>1036</v>
      </c>
      <c r="E48" s="17"/>
      <c r="F48" s="17"/>
      <c r="G48" s="17"/>
      <c r="H48" s="18"/>
    </row>
    <row r="49" spans="2:8" s="28" customFormat="1" ht="35.1" customHeight="1" x14ac:dyDescent="0.3">
      <c r="B49" s="24">
        <v>669</v>
      </c>
      <c r="C49" s="25" t="s">
        <v>54</v>
      </c>
      <c r="D49" s="26">
        <v>1037</v>
      </c>
      <c r="E49" s="17"/>
      <c r="F49" s="17"/>
      <c r="G49" s="17"/>
      <c r="H49" s="18"/>
    </row>
    <row r="50" spans="2:8" s="28" customFormat="1" ht="35.1" customHeight="1" x14ac:dyDescent="0.3">
      <c r="B50" s="20">
        <v>662</v>
      </c>
      <c r="C50" s="21" t="s">
        <v>55</v>
      </c>
      <c r="D50" s="22">
        <v>1038</v>
      </c>
      <c r="E50" s="17">
        <v>755</v>
      </c>
      <c r="F50" s="17">
        <v>1510</v>
      </c>
      <c r="G50" s="17">
        <v>2265</v>
      </c>
      <c r="H50" s="18">
        <v>3020</v>
      </c>
    </row>
    <row r="51" spans="2:8" s="28" customFormat="1" ht="35.1" customHeight="1" x14ac:dyDescent="0.3">
      <c r="B51" s="20" t="s">
        <v>56</v>
      </c>
      <c r="C51" s="21" t="s">
        <v>57</v>
      </c>
      <c r="D51" s="22">
        <v>1039</v>
      </c>
      <c r="E51" s="17"/>
      <c r="F51" s="17"/>
      <c r="G51" s="17"/>
      <c r="H51" s="18"/>
    </row>
    <row r="52" spans="2:8" s="28" customFormat="1" ht="35.1" customHeight="1" x14ac:dyDescent="0.3">
      <c r="B52" s="20">
        <v>56</v>
      </c>
      <c r="C52" s="21" t="s">
        <v>58</v>
      </c>
      <c r="D52" s="22">
        <v>1040</v>
      </c>
      <c r="E52" s="57">
        <f>SUM(E58)</f>
        <v>157.5</v>
      </c>
      <c r="F52" s="17">
        <f>SUM(F58)</f>
        <v>315</v>
      </c>
      <c r="G52" s="17">
        <f>SUM(G58)</f>
        <v>472.5</v>
      </c>
      <c r="H52" s="58">
        <f>SUM(H58)</f>
        <v>630</v>
      </c>
    </row>
    <row r="53" spans="2:8" ht="35.1" customHeight="1" x14ac:dyDescent="0.3">
      <c r="B53" s="20" t="s">
        <v>59</v>
      </c>
      <c r="C53" s="21" t="s">
        <v>60</v>
      </c>
      <c r="D53" s="22">
        <v>1041</v>
      </c>
      <c r="E53" s="57"/>
      <c r="F53" s="17"/>
      <c r="G53" s="17"/>
      <c r="H53" s="58"/>
    </row>
    <row r="54" spans="2:8" ht="35.1" customHeight="1" x14ac:dyDescent="0.3">
      <c r="B54" s="24">
        <v>560</v>
      </c>
      <c r="C54" s="25" t="s">
        <v>61</v>
      </c>
      <c r="D54" s="26">
        <v>1042</v>
      </c>
      <c r="E54" s="57"/>
      <c r="F54" s="17"/>
      <c r="G54" s="17"/>
      <c r="H54" s="58"/>
    </row>
    <row r="55" spans="2:8" ht="35.1" customHeight="1" x14ac:dyDescent="0.3">
      <c r="B55" s="24">
        <v>561</v>
      </c>
      <c r="C55" s="25" t="s">
        <v>62</v>
      </c>
      <c r="D55" s="26">
        <v>1043</v>
      </c>
      <c r="E55" s="57"/>
      <c r="F55" s="17"/>
      <c r="G55" s="17"/>
      <c r="H55" s="58"/>
    </row>
    <row r="56" spans="2:8" ht="35.1" customHeight="1" x14ac:dyDescent="0.3">
      <c r="B56" s="24">
        <v>565</v>
      </c>
      <c r="C56" s="25" t="s">
        <v>63</v>
      </c>
      <c r="D56" s="26">
        <v>1044</v>
      </c>
      <c r="E56" s="57"/>
      <c r="F56" s="17"/>
      <c r="G56" s="17"/>
      <c r="H56" s="58"/>
    </row>
    <row r="57" spans="2:8" ht="35.1" customHeight="1" x14ac:dyDescent="0.3">
      <c r="B57" s="24" t="s">
        <v>64</v>
      </c>
      <c r="C57" s="25" t="s">
        <v>65</v>
      </c>
      <c r="D57" s="26">
        <v>1045</v>
      </c>
      <c r="E57" s="57"/>
      <c r="F57" s="17"/>
      <c r="G57" s="17"/>
      <c r="H57" s="58"/>
    </row>
    <row r="58" spans="2:8" ht="35.1" customHeight="1" x14ac:dyDescent="0.3">
      <c r="B58" s="24">
        <v>562</v>
      </c>
      <c r="C58" s="21" t="s">
        <v>66</v>
      </c>
      <c r="D58" s="22">
        <v>1046</v>
      </c>
      <c r="E58" s="57">
        <f>SUM(H58/4)</f>
        <v>157.5</v>
      </c>
      <c r="F58" s="17">
        <f>SUM(H58/2)</f>
        <v>315</v>
      </c>
      <c r="G58" s="17">
        <f>SUM(E58:F58)</f>
        <v>472.5</v>
      </c>
      <c r="H58" s="58">
        <v>630</v>
      </c>
    </row>
    <row r="59" spans="2:8" ht="35.1" customHeight="1" x14ac:dyDescent="0.3">
      <c r="B59" s="20" t="s">
        <v>67</v>
      </c>
      <c r="C59" s="21" t="s">
        <v>68</v>
      </c>
      <c r="D59" s="22">
        <v>1047</v>
      </c>
      <c r="E59" s="57"/>
      <c r="F59" s="17"/>
      <c r="G59" s="17"/>
      <c r="H59" s="58"/>
    </row>
    <row r="60" spans="2:8" ht="35.1" customHeight="1" x14ac:dyDescent="0.3">
      <c r="B60" s="20"/>
      <c r="C60" s="21" t="s">
        <v>69</v>
      </c>
      <c r="D60" s="22">
        <v>1048</v>
      </c>
      <c r="E60" s="57">
        <f>SUM(E44-E52)</f>
        <v>597.5</v>
      </c>
      <c r="F60" s="17">
        <f>SUM(F44-F52)</f>
        <v>1195</v>
      </c>
      <c r="G60" s="17">
        <f>SUM(G44-G52)</f>
        <v>1792.5</v>
      </c>
      <c r="H60" s="58">
        <f>SUM(H44-H52)</f>
        <v>2390</v>
      </c>
    </row>
    <row r="61" spans="2:8" ht="35.1" customHeight="1" x14ac:dyDescent="0.3">
      <c r="B61" s="20"/>
      <c r="C61" s="21" t="s">
        <v>70</v>
      </c>
      <c r="D61" s="22">
        <v>1049</v>
      </c>
      <c r="E61" s="17"/>
      <c r="F61" s="17"/>
      <c r="G61" s="17"/>
      <c r="H61" s="18"/>
    </row>
    <row r="62" spans="2:8" ht="35.1" customHeight="1" x14ac:dyDescent="0.3">
      <c r="B62" s="24" t="s">
        <v>71</v>
      </c>
      <c r="C62" s="25" t="s">
        <v>72</v>
      </c>
      <c r="D62" s="26">
        <v>1050</v>
      </c>
      <c r="E62" s="17"/>
      <c r="F62" s="17"/>
      <c r="G62" s="17"/>
      <c r="H62" s="18"/>
    </row>
    <row r="63" spans="2:8" ht="35.1" customHeight="1" x14ac:dyDescent="0.3">
      <c r="B63" s="24" t="s">
        <v>73</v>
      </c>
      <c r="C63" s="25" t="s">
        <v>74</v>
      </c>
      <c r="D63" s="26">
        <v>1051</v>
      </c>
      <c r="E63" s="17"/>
      <c r="F63" s="17"/>
      <c r="G63" s="17"/>
      <c r="H63" s="18"/>
    </row>
    <row r="64" spans="2:8" ht="35.1" customHeight="1" x14ac:dyDescent="0.3">
      <c r="B64" s="20" t="s">
        <v>75</v>
      </c>
      <c r="C64" s="21" t="s">
        <v>76</v>
      </c>
      <c r="D64" s="22">
        <v>1052</v>
      </c>
      <c r="E64" s="17"/>
      <c r="F64" s="17"/>
      <c r="G64" s="17"/>
      <c r="H64" s="18"/>
    </row>
    <row r="65" spans="2:8" ht="35.1" customHeight="1" x14ac:dyDescent="0.3">
      <c r="B65" s="20" t="s">
        <v>77</v>
      </c>
      <c r="C65" s="21" t="s">
        <v>78</v>
      </c>
      <c r="D65" s="22">
        <v>1053</v>
      </c>
      <c r="E65" s="17">
        <f>SUM(H65/4)</f>
        <v>1150</v>
      </c>
      <c r="F65" s="17">
        <f>SUM(H65/2)</f>
        <v>2300</v>
      </c>
      <c r="G65" s="17">
        <f>SUM(E65:F65)</f>
        <v>3450</v>
      </c>
      <c r="H65" s="18">
        <v>4600</v>
      </c>
    </row>
    <row r="66" spans="2:8" ht="35.1" customHeight="1" x14ac:dyDescent="0.3">
      <c r="B66" s="24"/>
      <c r="C66" s="25" t="s">
        <v>79</v>
      </c>
      <c r="D66" s="26">
        <v>1054</v>
      </c>
      <c r="E66" s="57">
        <f>SUM(E42-E43+E60-E61+E62-E63+E64-E65)</f>
        <v>1015.75</v>
      </c>
      <c r="F66" s="17">
        <f>SUM(F42-F43+F60-F61+F62-F63+F64-F65)</f>
        <v>2031.5</v>
      </c>
      <c r="G66" s="17">
        <f>SUM(G42-G43+G60-G61+G62-G63+G64-G65)</f>
        <v>3047.25</v>
      </c>
      <c r="H66" s="58">
        <f>SUM(H42-H43+H60-H61+H62-H63+H64-H65)</f>
        <v>4063</v>
      </c>
    </row>
    <row r="67" spans="2:8" ht="35.1" customHeight="1" x14ac:dyDescent="0.3">
      <c r="B67" s="24"/>
      <c r="C67" s="25" t="s">
        <v>80</v>
      </c>
      <c r="D67" s="26">
        <v>1055</v>
      </c>
      <c r="E67" s="57"/>
      <c r="F67" s="17"/>
      <c r="G67" s="17"/>
      <c r="H67" s="58"/>
    </row>
    <row r="68" spans="2:8" ht="35.1" customHeight="1" x14ac:dyDescent="0.3">
      <c r="B68" s="24" t="s">
        <v>81</v>
      </c>
      <c r="C68" s="25" t="s">
        <v>82</v>
      </c>
      <c r="D68" s="26">
        <v>1056</v>
      </c>
      <c r="E68" s="57"/>
      <c r="F68" s="17"/>
      <c r="G68" s="17"/>
      <c r="H68" s="58"/>
    </row>
    <row r="69" spans="2:8" ht="35.1" customHeight="1" x14ac:dyDescent="0.3">
      <c r="B69" s="24" t="s">
        <v>83</v>
      </c>
      <c r="C69" s="25" t="s">
        <v>84</v>
      </c>
      <c r="D69" s="26">
        <v>1057</v>
      </c>
      <c r="E69" s="57">
        <v>25</v>
      </c>
      <c r="F69" s="17">
        <v>50</v>
      </c>
      <c r="G69" s="17">
        <v>75</v>
      </c>
      <c r="H69" s="58">
        <v>100</v>
      </c>
    </row>
    <row r="70" spans="2:8" ht="35.1" customHeight="1" x14ac:dyDescent="0.3">
      <c r="B70" s="20"/>
      <c r="C70" s="21" t="s">
        <v>85</v>
      </c>
      <c r="D70" s="22">
        <v>1058</v>
      </c>
      <c r="E70" s="57">
        <f>SUM(E66-E67+E68-E69)</f>
        <v>990.75</v>
      </c>
      <c r="F70" s="17">
        <f>SUM(F66-F67+F68-F69)</f>
        <v>1981.5</v>
      </c>
      <c r="G70" s="17">
        <f>SUM(G66-G67+G68-G69)</f>
        <v>2972.25</v>
      </c>
      <c r="H70" s="58">
        <f>SUM(H66-H67+H68-H69)</f>
        <v>3963</v>
      </c>
    </row>
    <row r="71" spans="2:8" ht="35.1" customHeight="1" x14ac:dyDescent="0.3">
      <c r="B71" s="29"/>
      <c r="C71" s="30" t="s">
        <v>86</v>
      </c>
      <c r="D71" s="22">
        <v>1059</v>
      </c>
      <c r="E71" s="57"/>
      <c r="F71" s="17"/>
      <c r="G71" s="17"/>
      <c r="H71" s="58"/>
    </row>
    <row r="72" spans="2:8" ht="35.1" customHeight="1" x14ac:dyDescent="0.3">
      <c r="B72" s="24"/>
      <c r="C72" s="31" t="s">
        <v>87</v>
      </c>
      <c r="D72" s="26"/>
      <c r="E72" s="57"/>
      <c r="F72" s="17"/>
      <c r="G72" s="17"/>
      <c r="H72" s="58"/>
    </row>
    <row r="73" spans="2:8" ht="35.1" customHeight="1" x14ac:dyDescent="0.3">
      <c r="B73" s="24">
        <v>721</v>
      </c>
      <c r="C73" s="31" t="s">
        <v>88</v>
      </c>
      <c r="D73" s="26">
        <v>1060</v>
      </c>
      <c r="E73" s="57">
        <f>SUM(E70*0.15)</f>
        <v>148.61249999999998</v>
      </c>
      <c r="F73" s="17">
        <f>SUM(F70*0.15)</f>
        <v>297.22499999999997</v>
      </c>
      <c r="G73" s="17">
        <f>SUM(G70*0.15)</f>
        <v>445.83749999999998</v>
      </c>
      <c r="H73" s="58">
        <f>SUM(H70*0.15)</f>
        <v>594.44999999999993</v>
      </c>
    </row>
    <row r="74" spans="2:8" ht="35.1" customHeight="1" x14ac:dyDescent="0.3">
      <c r="B74" s="24" t="s">
        <v>89</v>
      </c>
      <c r="C74" s="31" t="s">
        <v>90</v>
      </c>
      <c r="D74" s="26">
        <v>1061</v>
      </c>
      <c r="E74" s="57"/>
      <c r="F74" s="17"/>
      <c r="G74" s="17"/>
      <c r="H74" s="58"/>
    </row>
    <row r="75" spans="2:8" ht="35.1" customHeight="1" x14ac:dyDescent="0.3">
      <c r="B75" s="24" t="s">
        <v>89</v>
      </c>
      <c r="C75" s="31" t="s">
        <v>91</v>
      </c>
      <c r="D75" s="26">
        <v>1062</v>
      </c>
      <c r="E75" s="57"/>
      <c r="F75" s="17"/>
      <c r="G75" s="17"/>
      <c r="H75" s="58"/>
    </row>
    <row r="76" spans="2:8" ht="35.1" customHeight="1" x14ac:dyDescent="0.3">
      <c r="B76" s="24">
        <v>723</v>
      </c>
      <c r="C76" s="31" t="s">
        <v>92</v>
      </c>
      <c r="D76" s="26">
        <v>1063</v>
      </c>
      <c r="E76" s="57"/>
      <c r="F76" s="17"/>
      <c r="G76" s="17"/>
      <c r="H76" s="58"/>
    </row>
    <row r="77" spans="2:8" ht="35.1" customHeight="1" x14ac:dyDescent="0.3">
      <c r="B77" s="20"/>
      <c r="C77" s="30" t="s">
        <v>93</v>
      </c>
      <c r="D77" s="22">
        <v>1064</v>
      </c>
      <c r="E77" s="57"/>
      <c r="F77" s="17"/>
      <c r="G77" s="17"/>
      <c r="H77" s="58">
        <f>SUM(H70-H73)</f>
        <v>3368.55</v>
      </c>
    </row>
    <row r="78" spans="2:8" ht="35.1" customHeight="1" x14ac:dyDescent="0.3">
      <c r="B78" s="29"/>
      <c r="C78" s="30" t="s">
        <v>94</v>
      </c>
      <c r="D78" s="22">
        <v>1065</v>
      </c>
      <c r="E78" s="17"/>
      <c r="F78" s="17"/>
      <c r="G78" s="17"/>
      <c r="H78" s="18"/>
    </row>
    <row r="79" spans="2:8" ht="35.1" customHeight="1" x14ac:dyDescent="0.3">
      <c r="B79" s="32"/>
      <c r="C79" s="31" t="s">
        <v>95</v>
      </c>
      <c r="D79" s="26">
        <v>1066</v>
      </c>
      <c r="E79" s="33"/>
      <c r="F79" s="33"/>
      <c r="G79" s="33"/>
      <c r="H79" s="34"/>
    </row>
    <row r="80" spans="2:8" ht="35.1" customHeight="1" x14ac:dyDescent="0.3">
      <c r="B80" s="32"/>
      <c r="C80" s="31" t="s">
        <v>96</v>
      </c>
      <c r="D80" s="26">
        <v>1067</v>
      </c>
      <c r="E80" s="33"/>
      <c r="F80" s="33"/>
      <c r="G80" s="33"/>
      <c r="H80" s="34"/>
    </row>
    <row r="81" spans="2:8" ht="35.1" customHeight="1" x14ac:dyDescent="0.3">
      <c r="B81" s="32"/>
      <c r="C81" s="31" t="s">
        <v>97</v>
      </c>
      <c r="D81" s="26">
        <v>1068</v>
      </c>
      <c r="E81" s="35"/>
      <c r="F81" s="33"/>
      <c r="G81" s="36"/>
      <c r="H81" s="34"/>
    </row>
    <row r="82" spans="2:8" ht="35.1" customHeight="1" x14ac:dyDescent="0.3">
      <c r="B82" s="32"/>
      <c r="C82" s="31" t="s">
        <v>98</v>
      </c>
      <c r="D82" s="26">
        <v>1069</v>
      </c>
      <c r="E82" s="37"/>
      <c r="F82" s="38"/>
      <c r="G82" s="39"/>
      <c r="H82" s="40"/>
    </row>
    <row r="83" spans="2:8" ht="35.1" customHeight="1" x14ac:dyDescent="0.3">
      <c r="B83" s="32"/>
      <c r="C83" s="31" t="s">
        <v>99</v>
      </c>
      <c r="D83" s="26"/>
      <c r="E83" s="41"/>
      <c r="F83" s="42"/>
      <c r="G83" s="43"/>
      <c r="H83" s="34"/>
    </row>
    <row r="84" spans="2:8" ht="35.1" customHeight="1" x14ac:dyDescent="0.3">
      <c r="B84" s="44"/>
      <c r="C84" s="45" t="s">
        <v>100</v>
      </c>
      <c r="D84" s="26">
        <v>1070</v>
      </c>
      <c r="E84" s="46"/>
      <c r="F84" s="46"/>
      <c r="G84" s="47"/>
      <c r="H84" s="48"/>
    </row>
    <row r="85" spans="2:8" ht="35.1" customHeight="1" thickBot="1" x14ac:dyDescent="0.35">
      <c r="B85" s="49"/>
      <c r="C85" s="50" t="s">
        <v>101</v>
      </c>
      <c r="D85" s="51">
        <v>1071</v>
      </c>
      <c r="E85" s="52"/>
      <c r="F85" s="53"/>
      <c r="G85" s="52"/>
      <c r="H85" s="54"/>
    </row>
    <row r="86" spans="2:8" ht="54" customHeight="1" x14ac:dyDescent="0.25">
      <c r="D86" s="55"/>
    </row>
    <row r="91" spans="2:8" ht="18" x14ac:dyDescent="0.25">
      <c r="F91" s="56"/>
      <c r="G91" s="56"/>
    </row>
    <row r="92" spans="2:8" ht="18" x14ac:dyDescent="0.25">
      <c r="F92" s="56"/>
      <c r="G92" s="56"/>
    </row>
    <row r="93" spans="2:8" ht="23.25" x14ac:dyDescent="0.35">
      <c r="F93" s="60"/>
      <c r="G93" s="60" t="s">
        <v>102</v>
      </c>
      <c r="H93" s="60"/>
    </row>
    <row r="94" spans="2:8" ht="23.25" x14ac:dyDescent="0.35">
      <c r="F94" s="60"/>
      <c r="G94" s="60" t="s">
        <v>103</v>
      </c>
      <c r="H94" s="60"/>
    </row>
    <row r="95" spans="2:8" ht="23.25" x14ac:dyDescent="0.35">
      <c r="F95" s="61" t="s">
        <v>105</v>
      </c>
      <c r="G95" s="61"/>
      <c r="H95" s="61"/>
    </row>
    <row r="96" spans="2:8" ht="18" x14ac:dyDescent="0.25">
      <c r="F96" s="56"/>
      <c r="G96" s="56"/>
    </row>
    <row r="97" spans="6:7" ht="18" x14ac:dyDescent="0.25">
      <c r="F97" s="56"/>
      <c r="G97" s="56"/>
    </row>
  </sheetData>
  <mergeCells count="6">
    <mergeCell ref="F95:H95"/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Kanacki</dc:creator>
  <cp:lastModifiedBy>Kanacki</cp:lastModifiedBy>
  <cp:lastPrinted>2019-09-20T05:54:45Z</cp:lastPrinted>
  <dcterms:created xsi:type="dcterms:W3CDTF">2019-03-15T09:20:30Z</dcterms:created>
  <dcterms:modified xsi:type="dcterms:W3CDTF">2019-09-25T11:35:23Z</dcterms:modified>
</cp:coreProperties>
</file>