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nacki\Desktop\PROGRAM POSLOVANJA\2019\IV Izmena\"/>
    </mc:Choice>
  </mc:AlternateContent>
  <bookViews>
    <workbookView xWindow="0" yWindow="0" windowWidth="28800" windowHeight="12435"/>
  </bookViews>
  <sheets>
    <sheet name="ДОБРА" sheetId="1" r:id="rId1"/>
    <sheet name="УСЛУГЕ" sheetId="4" r:id="rId2"/>
    <sheet name="РАДОВИ" sheetId="6" r:id="rId3"/>
  </sheets>
  <calcPr calcId="152511"/>
</workbook>
</file>

<file path=xl/calcChain.xml><?xml version="1.0" encoding="utf-8"?>
<calcChain xmlns="http://schemas.openxmlformats.org/spreadsheetml/2006/main">
  <c r="C5" i="6" l="1"/>
  <c r="C6" i="4" l="1"/>
  <c r="C82" i="4" l="1"/>
  <c r="D82" i="4"/>
  <c r="E82" i="4"/>
  <c r="C32" i="4" l="1"/>
  <c r="C93" i="4" l="1"/>
  <c r="E93" i="4"/>
  <c r="D93" i="4"/>
  <c r="C24" i="4" l="1"/>
  <c r="C5" i="4" s="1"/>
  <c r="E72" i="1"/>
  <c r="C72" i="1"/>
  <c r="D72" i="1"/>
  <c r="C82" i="1" l="1"/>
  <c r="E82" i="1"/>
  <c r="D82" i="1"/>
  <c r="D6" i="4"/>
  <c r="C23" i="1"/>
  <c r="D23" i="1"/>
  <c r="E36" i="1"/>
  <c r="C55" i="1"/>
  <c r="E55" i="1"/>
  <c r="D55" i="1"/>
  <c r="E12" i="4" l="1"/>
  <c r="E11" i="4"/>
  <c r="E10" i="4"/>
  <c r="E9" i="4"/>
  <c r="E8" i="4"/>
  <c r="E7" i="4"/>
  <c r="C40" i="1"/>
  <c r="C10" i="1" s="1"/>
  <c r="C8" i="1" s="1"/>
  <c r="D40" i="1"/>
  <c r="E42" i="1"/>
  <c r="E41" i="1"/>
  <c r="E35" i="1"/>
  <c r="E34" i="1"/>
  <c r="E33" i="1"/>
  <c r="E32" i="1"/>
  <c r="E31" i="1"/>
  <c r="E30" i="1"/>
  <c r="E29" i="1"/>
  <c r="E28" i="1"/>
  <c r="E27" i="1"/>
  <c r="E26" i="1"/>
  <c r="E25" i="1"/>
  <c r="E24" i="1"/>
  <c r="E23" i="1" l="1"/>
  <c r="E6" i="4"/>
  <c r="E40" i="1"/>
</calcChain>
</file>

<file path=xl/comments1.xml><?xml version="1.0" encoding="utf-8"?>
<comments xmlns="http://schemas.openxmlformats.org/spreadsheetml/2006/main">
  <authors>
    <author>Slavica</author>
  </authors>
  <commentList>
    <comment ref="F55" authorId="0" shapeId="0">
      <text>
        <r>
          <rPr>
            <b/>
            <sz val="9"/>
            <color indexed="81"/>
            <rFont val="Tahoma"/>
            <family val="2"/>
            <charset val="238"/>
          </rPr>
          <t>Slavica:</t>
        </r>
        <r>
          <rPr>
            <sz val="9"/>
            <color indexed="81"/>
            <rFont val="Tahoma"/>
            <family val="2"/>
            <charset val="238"/>
          </rPr>
          <t xml:space="preserve">
</t>
        </r>
      </text>
    </comment>
    <comment ref="F62" authorId="0" shapeId="0">
      <text>
        <r>
          <rPr>
            <b/>
            <sz val="9"/>
            <color indexed="81"/>
            <rFont val="Tahoma"/>
            <family val="2"/>
            <charset val="238"/>
          </rPr>
          <t>Slavica:</t>
        </r>
        <r>
          <rPr>
            <sz val="9"/>
            <color indexed="81"/>
            <rFont val="Tahoma"/>
            <family val="2"/>
            <charset val="238"/>
          </rPr>
          <t xml:space="preserve">
</t>
        </r>
      </text>
    </comment>
    <comment ref="F66" authorId="0" shapeId="0">
      <text>
        <r>
          <rPr>
            <b/>
            <sz val="9"/>
            <color indexed="81"/>
            <rFont val="Tahoma"/>
            <family val="2"/>
            <charset val="238"/>
          </rPr>
          <t>Slavica:</t>
        </r>
        <r>
          <rPr>
            <sz val="9"/>
            <color indexed="81"/>
            <rFont val="Tahoma"/>
            <family val="2"/>
            <charset val="238"/>
          </rPr>
          <t xml:space="preserve">
</t>
        </r>
      </text>
    </comment>
    <comment ref="F72" authorId="0" shapeId="0">
      <text>
        <r>
          <rPr>
            <b/>
            <sz val="9"/>
            <color indexed="81"/>
            <rFont val="Tahoma"/>
            <family val="2"/>
            <charset val="238"/>
          </rPr>
          <t>Slavica:</t>
        </r>
        <r>
          <rPr>
            <sz val="9"/>
            <color indexed="81"/>
            <rFont val="Tahoma"/>
            <family val="2"/>
            <charset val="238"/>
          </rPr>
          <t xml:space="preserve">
</t>
        </r>
      </text>
    </comment>
    <comment ref="F78" authorId="0" shapeId="0">
      <text>
        <r>
          <rPr>
            <b/>
            <sz val="9"/>
            <color indexed="81"/>
            <rFont val="Tahoma"/>
            <family val="2"/>
            <charset val="238"/>
          </rPr>
          <t>Slavica:</t>
        </r>
        <r>
          <rPr>
            <sz val="9"/>
            <color indexed="81"/>
            <rFont val="Tahoma"/>
            <family val="2"/>
            <charset val="238"/>
          </rPr>
          <t xml:space="preserve">
</t>
        </r>
      </text>
    </comment>
    <comment ref="F82" authorId="0" shapeId="0">
      <text>
        <r>
          <rPr>
            <b/>
            <sz val="9"/>
            <color indexed="81"/>
            <rFont val="Tahoma"/>
            <family val="2"/>
            <charset val="238"/>
          </rPr>
          <t>Slavica:</t>
        </r>
        <r>
          <rPr>
            <sz val="9"/>
            <color indexed="81"/>
            <rFont val="Tahoma"/>
            <family val="2"/>
            <charset val="238"/>
          </rPr>
          <t xml:space="preserve">
</t>
        </r>
      </text>
    </comment>
    <comment ref="F88" authorId="0" shapeId="0">
      <text>
        <r>
          <rPr>
            <b/>
            <sz val="9"/>
            <color indexed="81"/>
            <rFont val="Tahoma"/>
            <family val="2"/>
            <charset val="238"/>
          </rPr>
          <t>Slavica:</t>
        </r>
        <r>
          <rPr>
            <sz val="9"/>
            <color indexed="81"/>
            <rFont val="Tahoma"/>
            <family val="2"/>
            <charset val="238"/>
          </rPr>
          <t xml:space="preserve">
</t>
        </r>
      </text>
    </comment>
    <comment ref="F96" authorId="0" shapeId="0">
      <text>
        <r>
          <rPr>
            <b/>
            <sz val="9"/>
            <color indexed="81"/>
            <rFont val="Tahoma"/>
            <family val="2"/>
            <charset val="238"/>
          </rPr>
          <t>Slavica:</t>
        </r>
        <r>
          <rPr>
            <sz val="9"/>
            <color indexed="81"/>
            <rFont val="Tahoma"/>
            <family val="2"/>
            <charset val="238"/>
          </rPr>
          <t xml:space="preserve">
</t>
        </r>
      </text>
    </comment>
    <comment ref="F100" authorId="0" shapeId="0">
      <text>
        <r>
          <rPr>
            <b/>
            <sz val="9"/>
            <color indexed="81"/>
            <rFont val="Tahoma"/>
            <family val="2"/>
            <charset val="238"/>
          </rPr>
          <t>Slavica:</t>
        </r>
        <r>
          <rPr>
            <sz val="9"/>
            <color indexed="81"/>
            <rFont val="Tahoma"/>
            <family val="2"/>
            <charset val="238"/>
          </rPr>
          <t xml:space="preserve">
</t>
        </r>
      </text>
    </comment>
  </commentList>
</comments>
</file>

<file path=xl/sharedStrings.xml><?xml version="1.0" encoding="utf-8"?>
<sst xmlns="http://schemas.openxmlformats.org/spreadsheetml/2006/main" count="689" uniqueCount="232">
  <si>
    <t>Рб.</t>
  </si>
  <si>
    <t>Предмет јавне набавке</t>
  </si>
  <si>
    <t>Процењена вредност без ПДВ-а (укупна, по годинама)</t>
  </si>
  <si>
    <t>без ПДВ-а</t>
  </si>
  <si>
    <t>конто/позиција</t>
  </si>
  <si>
    <t>Планирана средства у буџету/фин.плану</t>
  </si>
  <si>
    <t>Врста поступка</t>
  </si>
  <si>
    <t>Оквирни датуми</t>
  </si>
  <si>
    <t>покретање поступка</t>
  </si>
  <si>
    <t>закључења уговора</t>
  </si>
  <si>
    <t>извршења уговора</t>
  </si>
  <si>
    <t>Укупно</t>
  </si>
  <si>
    <t>Гориво (дизел, бензин и ТНГ)</t>
  </si>
  <si>
    <t>5130000        5131000</t>
  </si>
  <si>
    <t>Разлози и оправданост набавке:</t>
  </si>
  <si>
    <t>Начин утврђивања процењене вредности:</t>
  </si>
  <si>
    <t>Остале напомене:</t>
  </si>
  <si>
    <t>Отворени поступак</t>
  </si>
  <si>
    <t>Добра</t>
  </si>
  <si>
    <t>Процена количине утврђена је на основу досадашње потрошње, а вредност на основу цена горива на тржишту.</t>
  </si>
  <si>
    <t>2/2019</t>
  </si>
  <si>
    <t>3/2019</t>
  </si>
  <si>
    <t>3/2020</t>
  </si>
  <si>
    <t>2.</t>
  </si>
  <si>
    <t>1.</t>
  </si>
  <si>
    <t>Грађевински материјал и припадајући производи</t>
  </si>
  <si>
    <t>ЈНМВ</t>
  </si>
  <si>
    <t>Процена вредности набавке врши се анализом цена различитих понуђача на тржишту.</t>
  </si>
  <si>
    <t>Резервни делови и опрема за возила</t>
  </si>
  <si>
    <t xml:space="preserve">П1. Ман </t>
  </si>
  <si>
    <t xml:space="preserve">П2. Фап </t>
  </si>
  <si>
    <t>П3. Лада Нива</t>
  </si>
  <si>
    <t>П4. Застава флорида 1.3</t>
  </si>
  <si>
    <t>П5. Цитроен берлинго</t>
  </si>
  <si>
    <t>П6. Пнеуматици</t>
  </si>
  <si>
    <t>П7. Остали прибор за возила</t>
  </si>
  <si>
    <t>П8. Фиат Панда</t>
  </si>
  <si>
    <t>П9. Фиат добло</t>
  </si>
  <si>
    <t>П10. Renault Megane Scenic</t>
  </si>
  <si>
    <t>П11. Аутосмећар Mercedes Benz- 950 Axsor 1824</t>
  </si>
  <si>
    <t>П12. Аутосмећар MercedesAtego</t>
  </si>
  <si>
    <t>5140000</t>
  </si>
  <si>
    <t>5150200</t>
  </si>
  <si>
    <t>2/2020</t>
  </si>
  <si>
    <t>9/2019</t>
  </si>
  <si>
    <t>9/2020</t>
  </si>
  <si>
    <t>10/2019</t>
  </si>
  <si>
    <t>10/2020</t>
  </si>
  <si>
    <t>11/2019</t>
  </si>
  <si>
    <t>11/2020</t>
  </si>
  <si>
    <t>12/2019</t>
  </si>
  <si>
    <t>12/2020</t>
  </si>
  <si>
    <t xml:space="preserve">Због свакодневне употребе возила за обављање делатности предузећа, неопходна је набавка делова као и осталог прибора за возила, због замене истих, услед могућих кварова на самим возилима. </t>
  </si>
  <si>
    <t>3.</t>
  </si>
  <si>
    <t>Храна за псе</t>
  </si>
  <si>
    <t>П1. Тестенине</t>
  </si>
  <si>
    <t>П2. Стари хлеб</t>
  </si>
  <si>
    <t>5129100</t>
  </si>
  <si>
    <t>5/2019</t>
  </si>
  <si>
    <t>5/2020</t>
  </si>
  <si>
    <t>Обухвата:</t>
  </si>
  <si>
    <t>Датум усвајања:</t>
  </si>
  <si>
    <t>План јн за 2019. годину</t>
  </si>
  <si>
    <t>ЈКП "Чистоћа" Жабаљ</t>
  </si>
  <si>
    <t>Услуге</t>
  </si>
  <si>
    <t>Услуге поправке и одржавање возила</t>
  </si>
  <si>
    <t>П1. Путничка возила</t>
  </si>
  <si>
    <t>П3. Хидрауличарске и пнеуматске услуге</t>
  </si>
  <si>
    <t>П4. Вулканизерске услуге</t>
  </si>
  <si>
    <t>П5. Аутоелектричарске услуге</t>
  </si>
  <si>
    <t>2/2018</t>
  </si>
  <si>
    <t>4/2019</t>
  </si>
  <si>
    <t>4/2020</t>
  </si>
  <si>
    <t>4.</t>
  </si>
  <si>
    <t>Услуге чишћења депонија</t>
  </si>
  <si>
    <t>532150</t>
  </si>
  <si>
    <t>Финансирање се врши из седстава предузећа.</t>
  </si>
  <si>
    <t>Услуге одржавања јавне расвете</t>
  </si>
  <si>
    <t>П1. Одржавање објеката јавне расвете</t>
  </si>
  <si>
    <t>П2. Хаварије на јавној расвети</t>
  </si>
  <si>
    <t>П3. Одржавање канделабера</t>
  </si>
  <si>
    <t>П4. Одржавање трафо станица</t>
  </si>
  <si>
    <t>П5. Одржавање семафора</t>
  </si>
  <si>
    <t xml:space="preserve">Набавка се спроводи ради обављања делатности поверених од Општинске управе као Оснивача, а у циљу испуњавања инфраструктурних, комуналних и других радова на нивоу општине. </t>
  </si>
  <si>
    <t>Процена вредности је утврђена на основу анализе цена ове услуге на тржишту.</t>
  </si>
  <si>
    <t>5.</t>
  </si>
  <si>
    <t>Вертикална сигнализација</t>
  </si>
  <si>
    <t>6.</t>
  </si>
  <si>
    <t>Служба за чишћење снега</t>
  </si>
  <si>
    <t>7.</t>
  </si>
  <si>
    <t>Орезивање дрвореда</t>
  </si>
  <si>
    <t>5321000</t>
  </si>
  <si>
    <t>5399500</t>
  </si>
  <si>
    <t>5321100</t>
  </si>
  <si>
    <t>5321010</t>
  </si>
  <si>
    <t>1/2019</t>
  </si>
  <si>
    <t>Одвоз угинулих животиња</t>
  </si>
  <si>
    <t>8.</t>
  </si>
  <si>
    <t xml:space="preserve">Радови </t>
  </si>
  <si>
    <t>Одржавање путева</t>
  </si>
  <si>
    <t>П1. Крпљење рупа</t>
  </si>
  <si>
    <t>П2. Чишћење банкина</t>
  </si>
  <si>
    <t>Одржавање атмосферске канализације</t>
  </si>
  <si>
    <t>5321800</t>
  </si>
  <si>
    <t>5399543</t>
  </si>
  <si>
    <t>5321810</t>
  </si>
  <si>
    <t>Радови комбинованом машином</t>
  </si>
  <si>
    <t>Канте и контејнери за смеће</t>
  </si>
  <si>
    <t>Куповина канти је неопходна како би се подмирила домаћинства која их не поседују и што би куповина  допринела повећању наплате услуге одношења смећа.</t>
  </si>
  <si>
    <t>5508000</t>
  </si>
  <si>
    <t>Заштитна опрема</t>
  </si>
  <si>
    <t>П1. Радна одећа</t>
  </si>
  <si>
    <t>П2. Радна обућа</t>
  </si>
  <si>
    <t>П3. Заштитне рукавице</t>
  </si>
  <si>
    <t>51295000</t>
  </si>
  <si>
    <t>6/2019</t>
  </si>
  <si>
    <t>6/2020</t>
  </si>
  <si>
    <t>Обављање одређених делатности предузећа  изискује поседовање одређене радне опреме (радне одеће, обуће и заштитних рукавица), што представља разлог за оправданост ове набавке, а ту се првенствено мисли на радна одела и обућу за зимски и летњи период за пољочуварску службу, специјална радна одећа за зоохигијеничарску службу и др.</t>
  </si>
  <si>
    <t>Рачунарска опрема</t>
  </si>
  <si>
    <t>51221000</t>
  </si>
  <si>
    <t>Набавка нових рачунара и пратеће опреме неопходне за обављање редовних активности у предузећу, представља разлог за оправданост ове набавке.</t>
  </si>
  <si>
    <t>Набавка је неопходна због поправки на азилу за пса, вешарима, пијацама гробљима.</t>
  </si>
  <si>
    <t>Процена количине утврђена је на основу досадашње потрошње, а вредност на основу цена различитих понуђача на тржишту.</t>
  </si>
  <si>
    <t>П1. Грађевински материјал</t>
  </si>
  <si>
    <t>П2. Камен</t>
  </si>
  <si>
    <t>1/2020</t>
  </si>
  <si>
    <t>П13. Ford transit 350E</t>
  </si>
  <si>
    <t>Саобраћајни знакови</t>
  </si>
  <si>
    <t>5124200</t>
  </si>
  <si>
    <t>Набавка се спроводи ради обављања делатности поверенх од општине Жабаљ.</t>
  </si>
  <si>
    <t>Финансирање се врши из буџета општине Жабаљ.</t>
  </si>
  <si>
    <t>1/12-2019</t>
  </si>
  <si>
    <t>1/12-2020</t>
  </si>
  <si>
    <t>9.</t>
  </si>
  <si>
    <t>10.</t>
  </si>
  <si>
    <t>11.</t>
  </si>
  <si>
    <t>П2. Теретна возила - цистерне за изношење отпадних вода</t>
  </si>
  <si>
    <t>П6. Теретна возила - аутосмећари</t>
  </si>
  <si>
    <t>Набавка аутомобила</t>
  </si>
  <si>
    <t>Набавка камиона</t>
  </si>
  <si>
    <t>П1. Камион аутоцистерна</t>
  </si>
  <si>
    <t>П2. Камион аутосмећар</t>
  </si>
  <si>
    <t>Набавка трактора</t>
  </si>
  <si>
    <t>12.</t>
  </si>
  <si>
    <t>13.</t>
  </si>
  <si>
    <t>Ова набавка неопходна је за несметано обављање претежне делатности предузећа, одвожење отпада и изношење отпадних вода, односно за нормално функционисање предузећа.</t>
  </si>
  <si>
    <t>Партија 1. се финансира из средстава предузећа, а Партија 2. из буџета општине Жабаљ.</t>
  </si>
  <si>
    <t>Финансирање се врши из субвенција општине Жабаљ.</t>
  </si>
  <si>
    <t>5129200</t>
  </si>
  <si>
    <t>П1. Лада Нива или одговарајуће</t>
  </si>
  <si>
    <t>П2. Путничко и/или теретно возило марке Фиат Панда - не старије од 10 година или одговарајуће</t>
  </si>
  <si>
    <t>02301000</t>
  </si>
  <si>
    <t>Набавка је неопходна за функционисање пољочуварске службе и азила за псе.</t>
  </si>
  <si>
    <t>Набавка је неопходна за функционисање комуналне службе (за одвоз комуналног отпада и изношење отпандих вода).</t>
  </si>
  <si>
    <t>Свакодневна употреба возила, изискује редовно одржавање, сервисе и поправке возила, што самим тим представља и разлог за спровођење ове набавке. Такође, употреба цистерни за обављање делатности предузећа повлачи за собом редовно одржавање, сервисе, поправке.</t>
  </si>
  <si>
    <t>4/2018</t>
  </si>
  <si>
    <t>Услуге телефоније</t>
  </si>
  <si>
    <t>П1. Услуге мобилне телефоније</t>
  </si>
  <si>
    <t>П2. Услуге фиксне телефоније</t>
  </si>
  <si>
    <t>53121000</t>
  </si>
  <si>
    <t>Набавка се спроводи ради несметаног комуницирања фиксне и мобилне телефоније.</t>
  </si>
  <si>
    <t>Баштованске услуге</t>
  </si>
  <si>
    <t>Грађевински радови</t>
  </si>
  <si>
    <t>5321200</t>
  </si>
  <si>
    <t>П2. Изливање и одржавање стаза</t>
  </si>
  <si>
    <t>5321920</t>
  </si>
  <si>
    <t>Финансирање се врши из средстава предузећа.</t>
  </si>
  <si>
    <t>Уступање људских ресурса</t>
  </si>
  <si>
    <t>са ПДВ-ом</t>
  </si>
  <si>
    <t>51293000</t>
  </si>
  <si>
    <t>51251000</t>
  </si>
  <si>
    <t>Набавка се спроводи ради обављања редовних активности у предузећу, достављања месечних рачуна, опомена и других обавештења крајњим корисницима услуга.</t>
  </si>
  <si>
    <t>П2. Комунални радници</t>
  </si>
  <si>
    <t>Финансирање се врши делом из средстава предузећа, а делом из буџета општине Жабаљ</t>
  </si>
  <si>
    <t>Председник Надзорног одбора</t>
  </si>
  <si>
    <t>Набавка је неопходна за исхрану паса на азилу за псе.</t>
  </si>
  <si>
    <t>Таруп - малчер за кошење растиња</t>
  </si>
  <si>
    <t>П1- Израда пројектно техничке документације за улице</t>
  </si>
  <si>
    <t>П2- Израда пројектно техничке документације за паркове</t>
  </si>
  <si>
    <t>П3- Израда пројектно техничке документације за гробља</t>
  </si>
  <si>
    <t>П4- Израда пројектно техничке документације за бициклистичке стазе</t>
  </si>
  <si>
    <t>55062000</t>
  </si>
  <si>
    <t>55063000</t>
  </si>
  <si>
    <t>55064000</t>
  </si>
  <si>
    <t>55065000</t>
  </si>
  <si>
    <t>53995010</t>
  </si>
  <si>
    <t>П1. Радови на депонији</t>
  </si>
  <si>
    <t>51296000</t>
  </si>
  <si>
    <t>5320000</t>
  </si>
  <si>
    <t>53120000</t>
  </si>
  <si>
    <t>5319000</t>
  </si>
  <si>
    <t>Набавка паркинг стубића</t>
  </si>
  <si>
    <t>5124300</t>
  </si>
  <si>
    <t xml:space="preserve"> </t>
  </si>
  <si>
    <t>Радна машина - грејдер</t>
  </si>
  <si>
    <t>П2. Канте и контејнери - сопств</t>
  </si>
  <si>
    <t>П1. Канте и контејнери - субвен</t>
  </si>
  <si>
    <t>1.750.000</t>
  </si>
  <si>
    <t>2.100.000</t>
  </si>
  <si>
    <t>51501000</t>
  </si>
  <si>
    <t>1.250.000</t>
  </si>
  <si>
    <t>500.000</t>
  </si>
  <si>
    <t>600.000</t>
  </si>
  <si>
    <t>1.500.000</t>
  </si>
  <si>
    <t>15.</t>
  </si>
  <si>
    <t>14.</t>
  </si>
  <si>
    <t>Мобилијар за гробља и паркове</t>
  </si>
  <si>
    <t>Набавка се спроводи ради обављања делатности поверених од општине Жабаљ.</t>
  </si>
  <si>
    <t>Припрема, савијање и дељење рачуна</t>
  </si>
  <si>
    <t>П5- Планирање и праћење пројеката</t>
  </si>
  <si>
    <t>55066000</t>
  </si>
  <si>
    <t>Набавка се спроводи ради најма и одржавања рачунарског програма са софтвером прилагођеном комуналним делатностима, као и конкретним потребама Предузећа.</t>
  </si>
  <si>
    <t>Одржавање и најам рачунарског програма</t>
  </si>
  <si>
    <t>5508100</t>
  </si>
  <si>
    <t>Урош Радановић</t>
  </si>
  <si>
    <t>П1. Радови на пословним објектима</t>
  </si>
  <si>
    <t>Израда пројектно техничке-документације</t>
  </si>
  <si>
    <t>Услуге управљања ванредним ситуацијама</t>
  </si>
  <si>
    <t>П1. Процена ризика од катастрофа</t>
  </si>
  <si>
    <t>П2. Израда плана заштите и спасавања</t>
  </si>
  <si>
    <t>5502700</t>
  </si>
  <si>
    <t>5502800</t>
  </si>
  <si>
    <t>Јавне набавке 2019 - Четврта измена</t>
  </si>
  <si>
    <t xml:space="preserve"> Јавне набавке 2019 - Четврта измена</t>
  </si>
  <si>
    <t>Финансирање се врши делом из средстава предузећа, а делом из субвенција општине Жабаљ.</t>
  </si>
  <si>
    <t>16.</t>
  </si>
  <si>
    <t>Материјал за јавну расвету - ЛЕД лампе</t>
  </si>
  <si>
    <t>Набавка је неопходна због поправки на пословним објектима, парковима, азилу за псе, вашарима, пијацама гробљима.</t>
  </si>
  <si>
    <t>Набавка је неопходна због поправки на пословним објектима, азилу за псе, вашарима, пијацама гробљима и наспиања камена по пољсим путевима и азилу за псе.</t>
  </si>
  <si>
    <t>Набавка се спроводи по основу инспекцијског надзора.</t>
  </si>
  <si>
    <t>Финансирање се врши делом из буџета Општине, а делом из средстава предузећа.</t>
  </si>
  <si>
    <t>Набавка Радови на депонији се спроводи ради додатног ангажовања радника на депонији због спречавања ширења заразе. Повећан је број пријава због одвожења баченог отпада са истих.                                                                           Набавка Комунални радници се спроводи због повећаног броја корисника услуга, самим тим је настала потреба за већим бројем ангажованих помоћних радника како на пословима одвожења смећа од корисника, тако и на гробљима, пијацама, парковима и вашарима. Потребно је додатно ангажовање радника због уклањања коровских биљака из паркова као меру за спречавање ширења и множења крпеља као потенцијалне опасности од заразе. Такође, због растућег броја паса луталица потребно је повећати број зоохигијеничара.</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</si>
</sst>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Times New Roman"/>
      <family val="1"/>
      <charset val="238"/>
    </font>
    <font>
      <sz val="11"/>
      <name val="Times New Roman"/>
      <family val="1"/>
      <charset val="238"/>
    </font>
    <font>
      <sz val="9"/>
      <color indexed="81"/>
      <name val="Tahoma"/>
      <family val="2"/>
      <charset val="238"/>
    </font>
    <font>
      <b/>
      <sz val="9"/>
      <color indexed="81"/>
      <name val="Tahoma"/>
      <family val="2"/>
      <charset val="238"/>
    </font>
    <font>
      <sz val="11"/>
      <name val="Calibri"/>
      <family val="2"/>
      <charset val="238"/>
      <scheme val="minor"/>
    </font>
    <font>
      <b/>
      <sz val="11"/>
      <name val="Times New Roman"/>
      <family val="1"/>
      <charset val="238"/>
    </font>
    <font>
      <b/>
      <sz val="10"/>
      <name val="Times New Roman"/>
      <family val="1"/>
      <charset val="238"/>
    </font>
    <font>
      <sz val="11"/>
      <color rgb="FFFF0000"/>
      <name val="Calibri"/>
      <family val="2"/>
      <charset val="238"/>
      <scheme val="minor"/>
    </font>
    <font>
      <sz val="9"/>
      <name val="Times New Roman"/>
      <family val="1"/>
      <charset val="238"/>
    </font>
    <font>
      <b/>
      <sz val="8"/>
      <name val="Times New Roman"/>
      <family val="1"/>
      <charset val="238"/>
    </font>
    <font>
      <sz val="10"/>
      <name val="Times New Roman"/>
      <family val="1"/>
      <charset val="238"/>
    </font>
    <font>
      <b/>
      <sz val="9"/>
      <name val="Times New Roman"/>
      <family val="1"/>
      <charset val="238"/>
    </font>
    <font>
      <b/>
      <sz val="12"/>
      <name val="Times New Roman"/>
      <family val="1"/>
      <charset val="238"/>
    </font>
    <font>
      <b/>
      <sz val="16"/>
      <name val="Times New Roman"/>
      <family val="1"/>
      <charset val="238"/>
    </font>
    <font>
      <b/>
      <sz val="11"/>
      <name val="Times New Roman"/>
      <family val="1"/>
    </font>
    <font>
      <b/>
      <sz val="9"/>
      <name val="Times New Roman"/>
      <family val="1"/>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indexed="64"/>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style="medium">
        <color auto="1"/>
      </top>
      <bottom style="dashed">
        <color auto="1"/>
      </bottom>
      <diagonal/>
    </border>
    <border>
      <left/>
      <right/>
      <top style="dashed">
        <color auto="1"/>
      </top>
      <bottom style="dashed">
        <color auto="1"/>
      </bottom>
      <diagonal/>
    </border>
    <border>
      <left/>
      <right/>
      <top style="dashed">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right style="thin">
        <color auto="1"/>
      </right>
      <top style="medium">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ashed">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thin">
        <color auto="1"/>
      </right>
      <top/>
      <bottom style="dashed">
        <color auto="1"/>
      </bottom>
      <diagonal/>
    </border>
    <border>
      <left style="thin">
        <color auto="1"/>
      </left>
      <right/>
      <top style="medium">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right style="medium">
        <color auto="1"/>
      </right>
      <top style="medium">
        <color auto="1"/>
      </top>
      <bottom style="dashed">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style="medium">
        <color auto="1"/>
      </right>
      <top/>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diagonal/>
    </border>
    <border>
      <left/>
      <right/>
      <top style="dashed">
        <color auto="1"/>
      </top>
      <bottom/>
      <diagonal/>
    </border>
    <border>
      <left style="thin">
        <color auto="1"/>
      </left>
      <right style="medium">
        <color auto="1"/>
      </right>
      <top style="dashed">
        <color auto="1"/>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medium">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s>
  <cellStyleXfs count="1">
    <xf numFmtId="0" fontId="0" fillId="0" borderId="0"/>
  </cellStyleXfs>
  <cellXfs count="438">
    <xf numFmtId="0" fontId="0" fillId="0" borderId="0" xfId="0"/>
    <xf numFmtId="0" fontId="0" fillId="0" borderId="0" xfId="0" applyBorder="1"/>
    <xf numFmtId="0" fontId="0" fillId="0" borderId="13" xfId="0" applyBorder="1"/>
    <xf numFmtId="0" fontId="0" fillId="0" borderId="16" xfId="0" applyBorder="1"/>
    <xf numFmtId="0" fontId="0" fillId="0" borderId="19" xfId="0" applyBorder="1"/>
    <xf numFmtId="0" fontId="0" fillId="0" borderId="9" xfId="0" applyBorder="1"/>
    <xf numFmtId="0" fontId="0" fillId="0" borderId="27" xfId="0" applyBorder="1"/>
    <xf numFmtId="0" fontId="2" fillId="3" borderId="32" xfId="0" applyFont="1" applyFill="1" applyBorder="1" applyAlignment="1">
      <alignment vertical="center"/>
    </xf>
    <xf numFmtId="0" fontId="2" fillId="0" borderId="34" xfId="0" applyFont="1" applyBorder="1" applyAlignment="1">
      <alignment vertical="center" wrapText="1"/>
    </xf>
    <xf numFmtId="0" fontId="2" fillId="0" borderId="6" xfId="0" applyFont="1" applyBorder="1" applyAlignment="1">
      <alignment vertical="center" wrapText="1"/>
    </xf>
    <xf numFmtId="0" fontId="5" fillId="0" borderId="0" xfId="0" applyFont="1"/>
    <xf numFmtId="4" fontId="6" fillId="4" borderId="12" xfId="0" applyNumberFormat="1" applyFont="1" applyFill="1" applyBorder="1" applyAlignment="1">
      <alignment vertical="center"/>
    </xf>
    <xf numFmtId="0" fontId="6" fillId="4" borderId="12" xfId="0" applyFont="1" applyFill="1" applyBorder="1" applyAlignment="1">
      <alignment vertical="center"/>
    </xf>
    <xf numFmtId="0" fontId="7" fillId="4" borderId="12" xfId="0" applyFont="1" applyFill="1" applyBorder="1" applyAlignment="1">
      <alignment horizontal="center" vertical="center" wrapText="1"/>
    </xf>
    <xf numFmtId="0" fontId="2" fillId="0" borderId="0" xfId="0" applyFont="1"/>
    <xf numFmtId="0" fontId="8" fillId="0" borderId="16" xfId="0" applyFont="1" applyBorder="1"/>
    <xf numFmtId="0" fontId="8" fillId="0" borderId="27" xfId="0" applyFont="1" applyBorder="1"/>
    <xf numFmtId="4" fontId="6" fillId="4" borderId="12" xfId="0" applyNumberFormat="1" applyFont="1" applyFill="1" applyBorder="1" applyAlignment="1">
      <alignment horizontal="center" vertical="center"/>
    </xf>
    <xf numFmtId="49" fontId="6" fillId="4" borderId="12" xfId="0" applyNumberFormat="1" applyFont="1" applyFill="1" applyBorder="1" applyAlignment="1">
      <alignment horizontal="right" vertical="center"/>
    </xf>
    <xf numFmtId="0" fontId="6" fillId="4" borderId="12" xfId="0" applyFont="1" applyFill="1" applyBorder="1" applyAlignment="1">
      <alignment horizontal="center" vertical="center"/>
    </xf>
    <xf numFmtId="49" fontId="6" fillId="4" borderId="41" xfId="0" applyNumberFormat="1" applyFont="1" applyFill="1" applyBorder="1" applyAlignment="1">
      <alignment horizontal="right" vertical="center"/>
    </xf>
    <xf numFmtId="49" fontId="6" fillId="4" borderId="83" xfId="0" applyNumberFormat="1" applyFont="1" applyFill="1" applyBorder="1" applyAlignment="1">
      <alignment horizontal="right" vertical="center"/>
    </xf>
    <xf numFmtId="49" fontId="6" fillId="4" borderId="84" xfId="0" applyNumberFormat="1" applyFont="1" applyFill="1" applyBorder="1" applyAlignment="1">
      <alignment horizontal="right" vertical="center"/>
    </xf>
    <xf numFmtId="4" fontId="6" fillId="3" borderId="75" xfId="0" applyNumberFormat="1" applyFont="1" applyFill="1" applyBorder="1" applyAlignment="1">
      <alignment horizontal="center" vertical="center"/>
    </xf>
    <xf numFmtId="4" fontId="6" fillId="3" borderId="78" xfId="0" applyNumberFormat="1" applyFont="1" applyFill="1" applyBorder="1" applyAlignment="1">
      <alignment horizontal="center" vertical="center"/>
    </xf>
    <xf numFmtId="0" fontId="5" fillId="0" borderId="0" xfId="0" applyFont="1" applyBorder="1"/>
    <xf numFmtId="0" fontId="5" fillId="0" borderId="9" xfId="0" applyFont="1" applyBorder="1"/>
    <xf numFmtId="49" fontId="2" fillId="0" borderId="38" xfId="0" applyNumberFormat="1" applyFont="1" applyBorder="1" applyAlignment="1">
      <alignment horizontal="right" vertical="center" wrapText="1"/>
    </xf>
    <xf numFmtId="49" fontId="2" fillId="0" borderId="45"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39" xfId="0" applyNumberFormat="1" applyFont="1" applyBorder="1" applyAlignment="1">
      <alignment horizontal="right" vertical="center" wrapText="1"/>
    </xf>
    <xf numFmtId="49" fontId="2" fillId="0" borderId="51"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6" fillId="4" borderId="12" xfId="0" applyNumberFormat="1" applyFont="1" applyFill="1" applyBorder="1" applyAlignment="1">
      <alignment horizontal="center" vertical="center"/>
    </xf>
    <xf numFmtId="49" fontId="6" fillId="4" borderId="41" xfId="0" applyNumberFormat="1" applyFont="1" applyFill="1" applyBorder="1" applyAlignment="1">
      <alignment horizontal="center" vertical="center"/>
    </xf>
    <xf numFmtId="4" fontId="2" fillId="3" borderId="76" xfId="0" applyNumberFormat="1" applyFont="1" applyFill="1" applyBorder="1" applyAlignment="1">
      <alignment horizontal="center" vertical="center"/>
    </xf>
    <xf numFmtId="4" fontId="2" fillId="3" borderId="37"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49" fontId="2" fillId="3" borderId="76" xfId="0" applyNumberFormat="1" applyFont="1" applyFill="1" applyBorder="1" applyAlignment="1">
      <alignment horizontal="right" vertical="center"/>
    </xf>
    <xf numFmtId="49" fontId="2" fillId="3" borderId="37" xfId="0" applyNumberFormat="1" applyFont="1" applyFill="1" applyBorder="1" applyAlignment="1">
      <alignment horizontal="right" vertical="center"/>
    </xf>
    <xf numFmtId="0" fontId="10" fillId="4" borderId="12" xfId="0" applyFont="1" applyFill="1" applyBorder="1" applyAlignment="1">
      <alignment horizontal="center" vertical="center" wrapText="1"/>
    </xf>
    <xf numFmtId="49" fontId="2" fillId="3" borderId="70" xfId="0" applyNumberFormat="1" applyFont="1" applyFill="1" applyBorder="1" applyAlignment="1">
      <alignment horizontal="center" vertical="center"/>
    </xf>
    <xf numFmtId="49" fontId="2" fillId="3" borderId="71" xfId="0" applyNumberFormat="1" applyFont="1" applyFill="1" applyBorder="1" applyAlignment="1">
      <alignment horizontal="center" vertical="center"/>
    </xf>
    <xf numFmtId="49" fontId="2" fillId="3" borderId="36" xfId="0" applyNumberFormat="1" applyFont="1" applyFill="1" applyBorder="1" applyAlignment="1">
      <alignment horizontal="center" vertical="center"/>
    </xf>
    <xf numFmtId="49" fontId="2" fillId="3" borderId="44" xfId="0" applyNumberFormat="1" applyFont="1" applyFill="1" applyBorder="1" applyAlignment="1">
      <alignment horizontal="center" vertical="center"/>
    </xf>
    <xf numFmtId="49" fontId="2" fillId="3" borderId="77" xfId="0" applyNumberFormat="1" applyFont="1" applyFill="1" applyBorder="1" applyAlignment="1">
      <alignment horizontal="right" vertical="center"/>
    </xf>
    <xf numFmtId="49" fontId="2" fillId="3" borderId="79" xfId="0" applyNumberFormat="1" applyFont="1" applyFill="1" applyBorder="1" applyAlignment="1">
      <alignment horizontal="right" vertical="center"/>
    </xf>
    <xf numFmtId="0" fontId="2" fillId="0" borderId="0" xfId="0" applyFont="1" applyBorder="1" applyAlignment="1">
      <alignment horizontal="left" vertical="center" wrapText="1"/>
    </xf>
    <xf numFmtId="0" fontId="2" fillId="2" borderId="1"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1" xfId="0" applyFont="1" applyFill="1" applyBorder="1"/>
    <xf numFmtId="0" fontId="2" fillId="4" borderId="1" xfId="0" applyFont="1" applyFill="1" applyBorder="1" applyAlignment="1">
      <alignment vertical="center"/>
    </xf>
    <xf numFmtId="4" fontId="6" fillId="2" borderId="2" xfId="0" applyNumberFormat="1" applyFont="1" applyFill="1" applyBorder="1"/>
    <xf numFmtId="0" fontId="6" fillId="4" borderId="30" xfId="0" applyFont="1" applyFill="1" applyBorder="1" applyAlignment="1">
      <alignment vertical="center" wrapText="1"/>
    </xf>
    <xf numFmtId="4" fontId="6" fillId="4" borderId="30" xfId="0" applyNumberFormat="1" applyFont="1" applyFill="1" applyBorder="1" applyAlignment="1">
      <alignment vertical="center"/>
    </xf>
    <xf numFmtId="4" fontId="6" fillId="4" borderId="7" xfId="0" applyNumberFormat="1" applyFont="1" applyFill="1" applyBorder="1" applyAlignment="1">
      <alignment vertical="center"/>
    </xf>
    <xf numFmtId="49" fontId="2" fillId="4" borderId="7" xfId="0" applyNumberFormat="1" applyFont="1" applyFill="1" applyBorder="1" applyAlignment="1">
      <alignment horizontal="right" wrapText="1"/>
    </xf>
    <xf numFmtId="0" fontId="9" fillId="4" borderId="30" xfId="0" applyFont="1" applyFill="1" applyBorder="1" applyAlignment="1">
      <alignment horizontal="center" wrapText="1"/>
    </xf>
    <xf numFmtId="49" fontId="2" fillId="4" borderId="30" xfId="0" applyNumberFormat="1" applyFont="1" applyFill="1" applyBorder="1" applyAlignment="1">
      <alignment horizontal="center" vertical="center"/>
    </xf>
    <xf numFmtId="49" fontId="2" fillId="4" borderId="28" xfId="0" applyNumberFormat="1" applyFont="1" applyFill="1" applyBorder="1" applyAlignment="1">
      <alignment horizontal="center" vertical="center"/>
    </xf>
    <xf numFmtId="4" fontId="2" fillId="0" borderId="53" xfId="0" applyNumberFormat="1" applyFont="1" applyBorder="1" applyAlignment="1">
      <alignment vertical="center"/>
    </xf>
    <xf numFmtId="4" fontId="2" fillId="0" borderId="38" xfId="0" applyNumberFormat="1" applyFont="1" applyBorder="1" applyAlignment="1">
      <alignment vertical="center"/>
    </xf>
    <xf numFmtId="4" fontId="2" fillId="0" borderId="54" xfId="0" applyNumberFormat="1" applyFont="1" applyBorder="1" applyAlignment="1">
      <alignment vertical="center"/>
    </xf>
    <xf numFmtId="4" fontId="2" fillId="0" borderId="39" xfId="0" applyNumberFormat="1" applyFont="1" applyBorder="1" applyAlignment="1">
      <alignmen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left" vertical="center"/>
    </xf>
    <xf numFmtId="0" fontId="6" fillId="0" borderId="0" xfId="0" applyFont="1" applyBorder="1" applyAlignment="1">
      <alignment horizontal="left" vertical="center" wrapText="1"/>
    </xf>
    <xf numFmtId="4" fontId="7" fillId="4" borderId="30" xfId="0" applyNumberFormat="1" applyFont="1" applyFill="1" applyBorder="1" applyAlignment="1">
      <alignment vertical="center"/>
    </xf>
    <xf numFmtId="4" fontId="7" fillId="4" borderId="7" xfId="0" applyNumberFormat="1" applyFont="1" applyFill="1" applyBorder="1" applyAlignment="1">
      <alignment vertical="center"/>
    </xf>
    <xf numFmtId="49" fontId="6" fillId="4" borderId="7" xfId="0" applyNumberFormat="1" applyFont="1" applyFill="1" applyBorder="1" applyAlignment="1">
      <alignment horizontal="right" vertical="center" wrapText="1"/>
    </xf>
    <xf numFmtId="49" fontId="6" fillId="4" borderId="30" xfId="0" applyNumberFormat="1" applyFont="1" applyFill="1" applyBorder="1" applyAlignment="1">
      <alignment horizontal="center" vertical="center"/>
    </xf>
    <xf numFmtId="0" fontId="6" fillId="4" borderId="12" xfId="0" applyFont="1" applyFill="1" applyBorder="1" applyAlignment="1">
      <alignment vertical="center" wrapText="1"/>
    </xf>
    <xf numFmtId="4" fontId="6" fillId="4" borderId="13" xfId="0" applyNumberFormat="1" applyFont="1" applyFill="1" applyBorder="1" applyAlignment="1">
      <alignment horizontal="right" vertical="center"/>
    </xf>
    <xf numFmtId="4" fontId="6" fillId="4" borderId="13" xfId="0" applyNumberFormat="1" applyFont="1" applyFill="1" applyBorder="1" applyAlignment="1">
      <alignment vertical="center"/>
    </xf>
    <xf numFmtId="49" fontId="6" fillId="4" borderId="13" xfId="0" applyNumberFormat="1" applyFont="1" applyFill="1" applyBorder="1" applyAlignment="1">
      <alignment horizontal="right" vertical="center" wrapText="1"/>
    </xf>
    <xf numFmtId="0" fontId="12" fillId="4" borderId="12" xfId="0" applyFont="1" applyFill="1" applyBorder="1" applyAlignment="1">
      <alignment horizontal="center" vertical="center" wrapText="1"/>
    </xf>
    <xf numFmtId="0" fontId="6" fillId="4" borderId="30" xfId="0" applyFont="1" applyFill="1" applyBorder="1" applyAlignment="1">
      <alignment wrapText="1"/>
    </xf>
    <xf numFmtId="4" fontId="6" fillId="4" borderId="30" xfId="0" applyNumberFormat="1" applyFont="1" applyFill="1" applyBorder="1"/>
    <xf numFmtId="0" fontId="2" fillId="4" borderId="30" xfId="0" applyFont="1" applyFill="1" applyBorder="1"/>
    <xf numFmtId="49" fontId="2" fillId="4" borderId="30" xfId="0" applyNumberFormat="1" applyFont="1" applyFill="1" applyBorder="1"/>
    <xf numFmtId="49" fontId="2" fillId="4" borderId="28" xfId="0" applyNumberFormat="1" applyFont="1" applyFill="1" applyBorder="1"/>
    <xf numFmtId="0" fontId="2" fillId="0" borderId="45" xfId="0" applyFont="1" applyBorder="1" applyAlignment="1">
      <alignment wrapText="1"/>
    </xf>
    <xf numFmtId="4" fontId="2" fillId="0" borderId="45" xfId="0" applyNumberFormat="1" applyFont="1" applyBorder="1" applyAlignment="1">
      <alignment horizontal="center" vertical="center"/>
    </xf>
    <xf numFmtId="4" fontId="2" fillId="0" borderId="45" xfId="0" applyNumberFormat="1" applyFont="1" applyBorder="1" applyAlignment="1">
      <alignment horizontal="right" vertical="center"/>
    </xf>
    <xf numFmtId="0" fontId="2" fillId="0" borderId="45" xfId="0" applyFont="1" applyBorder="1" applyAlignment="1">
      <alignment horizontal="right" vertical="center"/>
    </xf>
    <xf numFmtId="0" fontId="2" fillId="0" borderId="51" xfId="0" applyFont="1" applyBorder="1"/>
    <xf numFmtId="4" fontId="2" fillId="0" borderId="51" xfId="0" applyNumberFormat="1" applyFont="1" applyBorder="1" applyAlignment="1">
      <alignment horizontal="center" vertical="center"/>
    </xf>
    <xf numFmtId="4" fontId="2" fillId="0" borderId="51" xfId="0" applyNumberFormat="1" applyFont="1" applyBorder="1" applyAlignment="1">
      <alignment horizontal="right" vertical="center"/>
    </xf>
    <xf numFmtId="0" fontId="2" fillId="0" borderId="51" xfId="0" applyFont="1" applyBorder="1" applyAlignment="1">
      <alignment horizontal="right" vertical="center"/>
    </xf>
    <xf numFmtId="0" fontId="2" fillId="0" borderId="46" xfId="0" applyFont="1" applyBorder="1"/>
    <xf numFmtId="4" fontId="2" fillId="0" borderId="46" xfId="0" applyNumberFormat="1" applyFont="1" applyBorder="1" applyAlignment="1">
      <alignment horizontal="center" vertical="center"/>
    </xf>
    <xf numFmtId="0" fontId="2" fillId="0" borderId="46" xfId="0" applyFont="1" applyBorder="1" applyAlignment="1">
      <alignment horizontal="right" vertical="center"/>
    </xf>
    <xf numFmtId="49" fontId="2" fillId="0" borderId="46" xfId="0" applyNumberFormat="1" applyFont="1" applyBorder="1" applyAlignment="1">
      <alignment horizontal="center" vertical="center"/>
    </xf>
    <xf numFmtId="49" fontId="2" fillId="0" borderId="58"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wrapText="1"/>
    </xf>
    <xf numFmtId="0" fontId="2" fillId="0" borderId="15" xfId="0" applyFont="1" applyBorder="1" applyAlignment="1">
      <alignment wrapText="1"/>
    </xf>
    <xf numFmtId="0" fontId="5" fillId="0" borderId="0" xfId="0" applyFont="1" applyBorder="1" applyAlignment="1">
      <alignment horizontal="center" vertical="center"/>
    </xf>
    <xf numFmtId="0" fontId="2" fillId="0" borderId="0" xfId="0" applyFont="1" applyBorder="1" applyAlignment="1">
      <alignment wrapText="1"/>
    </xf>
    <xf numFmtId="0" fontId="6" fillId="4" borderId="12" xfId="0" applyFont="1" applyFill="1" applyBorder="1"/>
    <xf numFmtId="4" fontId="6" fillId="4" borderId="12" xfId="0" applyNumberFormat="1" applyFont="1" applyFill="1" applyBorder="1"/>
    <xf numFmtId="0" fontId="6" fillId="3" borderId="1" xfId="0" applyFont="1" applyFill="1" applyBorder="1"/>
    <xf numFmtId="0" fontId="6" fillId="3" borderId="70" xfId="0" applyFont="1" applyFill="1" applyBorder="1" applyAlignment="1">
      <alignment vertical="center" wrapText="1"/>
    </xf>
    <xf numFmtId="4" fontId="6" fillId="3" borderId="70" xfId="0" applyNumberFormat="1" applyFont="1" applyFill="1" applyBorder="1" applyAlignment="1">
      <alignment vertical="center"/>
    </xf>
    <xf numFmtId="4" fontId="2" fillId="3" borderId="75" xfId="0" applyNumberFormat="1" applyFont="1" applyFill="1" applyBorder="1" applyAlignment="1">
      <alignment vertical="center"/>
    </xf>
    <xf numFmtId="4" fontId="2" fillId="3" borderId="76" xfId="0" applyNumberFormat="1" applyFont="1" applyFill="1" applyBorder="1" applyAlignment="1">
      <alignment vertical="center"/>
    </xf>
    <xf numFmtId="49" fontId="2" fillId="3" borderId="77" xfId="0" applyNumberFormat="1" applyFont="1" applyFill="1" applyBorder="1" applyAlignment="1">
      <alignment horizontal="right" vertical="center" wrapText="1"/>
    </xf>
    <xf numFmtId="0" fontId="6" fillId="3" borderId="36" xfId="0" applyFont="1" applyFill="1" applyBorder="1" applyAlignment="1">
      <alignment vertical="center" wrapText="1"/>
    </xf>
    <xf numFmtId="4" fontId="6" fillId="3" borderId="36" xfId="0" applyNumberFormat="1" applyFont="1" applyFill="1" applyBorder="1" applyAlignment="1">
      <alignment vertical="center"/>
    </xf>
    <xf numFmtId="4" fontId="2" fillId="3" borderId="37" xfId="0" applyNumberFormat="1" applyFont="1" applyFill="1" applyBorder="1" applyAlignment="1">
      <alignment vertical="center"/>
    </xf>
    <xf numFmtId="49" fontId="2" fillId="3" borderId="37" xfId="0" applyNumberFormat="1" applyFont="1" applyFill="1" applyBorder="1" applyAlignment="1">
      <alignment horizontal="right" vertical="center" wrapText="1"/>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6" fillId="4" borderId="11" xfId="0" applyFont="1" applyFill="1" applyBorder="1" applyAlignment="1">
      <alignment vertical="center" wrapText="1"/>
    </xf>
    <xf numFmtId="4" fontId="6" fillId="4" borderId="11" xfId="0" applyNumberFormat="1" applyFont="1" applyFill="1" applyBorder="1" applyAlignment="1">
      <alignment vertical="center"/>
    </xf>
    <xf numFmtId="0" fontId="12" fillId="4" borderId="11" xfId="0" applyFont="1" applyFill="1" applyBorder="1" applyAlignment="1">
      <alignment horizontal="center" vertical="center" wrapText="1"/>
    </xf>
    <xf numFmtId="49" fontId="6" fillId="4" borderId="11" xfId="0" applyNumberFormat="1" applyFont="1" applyFill="1" applyBorder="1" applyAlignment="1">
      <alignment horizontal="center" vertical="center"/>
    </xf>
    <xf numFmtId="49" fontId="6" fillId="4" borderId="62" xfId="0" applyNumberFormat="1" applyFont="1" applyFill="1" applyBorder="1" applyAlignment="1">
      <alignment horizontal="center" vertical="center"/>
    </xf>
    <xf numFmtId="0" fontId="6" fillId="3" borderId="87" xfId="0" applyFont="1" applyFill="1" applyBorder="1" applyAlignment="1">
      <alignment vertical="center" wrapText="1"/>
    </xf>
    <xf numFmtId="4" fontId="6" fillId="3" borderId="87" xfId="0" applyNumberFormat="1" applyFont="1" applyFill="1" applyBorder="1" applyAlignment="1">
      <alignment vertical="center"/>
    </xf>
    <xf numFmtId="4" fontId="2" fillId="3" borderId="88" xfId="0" applyNumberFormat="1" applyFont="1" applyFill="1" applyBorder="1" applyAlignment="1">
      <alignment vertical="center"/>
    </xf>
    <xf numFmtId="49" fontId="6" fillId="3" borderId="88" xfId="0" applyNumberFormat="1" applyFont="1" applyFill="1" applyBorder="1" applyAlignment="1">
      <alignment horizontal="right" vertical="center" wrapText="1"/>
    </xf>
    <xf numFmtId="49" fontId="2" fillId="3" borderId="87" xfId="0" applyNumberFormat="1" applyFont="1" applyFill="1" applyBorder="1" applyAlignment="1">
      <alignment horizontal="center" vertical="center"/>
    </xf>
    <xf numFmtId="49" fontId="2" fillId="3" borderId="89" xfId="0" applyNumberFormat="1" applyFont="1" applyFill="1" applyBorder="1" applyAlignment="1">
      <alignment horizontal="center" vertical="center"/>
    </xf>
    <xf numFmtId="0" fontId="6" fillId="3" borderId="51" xfId="0" applyFont="1" applyFill="1" applyBorder="1" applyAlignment="1">
      <alignment vertical="center" wrapText="1"/>
    </xf>
    <xf numFmtId="4" fontId="6" fillId="3" borderId="51" xfId="0" applyNumberFormat="1" applyFont="1" applyFill="1" applyBorder="1" applyAlignment="1">
      <alignment vertical="center"/>
    </xf>
    <xf numFmtId="4" fontId="2" fillId="3" borderId="39" xfId="0" applyNumberFormat="1" applyFont="1" applyFill="1" applyBorder="1" applyAlignment="1">
      <alignment vertical="center"/>
    </xf>
    <xf numFmtId="49" fontId="6" fillId="3" borderId="39" xfId="0" applyNumberFormat="1" applyFont="1" applyFill="1" applyBorder="1" applyAlignment="1">
      <alignment horizontal="right" vertical="center" wrapText="1"/>
    </xf>
    <xf numFmtId="49" fontId="2" fillId="3" borderId="51" xfId="0" applyNumberFormat="1" applyFont="1" applyFill="1" applyBorder="1" applyAlignment="1">
      <alignment horizontal="center" vertical="center"/>
    </xf>
    <xf numFmtId="49" fontId="2" fillId="3" borderId="52" xfId="0" applyNumberFormat="1" applyFont="1" applyFill="1" applyBorder="1" applyAlignment="1">
      <alignment horizontal="center" vertical="center"/>
    </xf>
    <xf numFmtId="0" fontId="6" fillId="3" borderId="90" xfId="0" applyFont="1" applyFill="1" applyBorder="1" applyAlignment="1">
      <alignment vertical="center" wrapText="1"/>
    </xf>
    <xf numFmtId="4" fontId="6" fillId="3" borderId="90" xfId="0" applyNumberFormat="1" applyFont="1" applyFill="1" applyBorder="1" applyAlignment="1">
      <alignment vertical="center"/>
    </xf>
    <xf numFmtId="4" fontId="2" fillId="3" borderId="91" xfId="0" applyNumberFormat="1" applyFont="1" applyFill="1" applyBorder="1" applyAlignment="1">
      <alignment vertical="center"/>
    </xf>
    <xf numFmtId="49" fontId="6" fillId="3" borderId="91" xfId="0" applyNumberFormat="1" applyFont="1" applyFill="1" applyBorder="1" applyAlignment="1">
      <alignment horizontal="right" vertical="center" wrapText="1"/>
    </xf>
    <xf numFmtId="49" fontId="2" fillId="3" borderId="90" xfId="0" applyNumberFormat="1" applyFont="1" applyFill="1" applyBorder="1" applyAlignment="1">
      <alignment horizontal="center" vertical="center"/>
    </xf>
    <xf numFmtId="49" fontId="2" fillId="3" borderId="92" xfId="0" applyNumberFormat="1" applyFont="1" applyFill="1" applyBorder="1" applyAlignment="1">
      <alignment horizontal="center" vertical="center"/>
    </xf>
    <xf numFmtId="0" fontId="6" fillId="3" borderId="46" xfId="0" applyFont="1" applyFill="1" applyBorder="1" applyAlignment="1">
      <alignment vertical="center" wrapText="1"/>
    </xf>
    <xf numFmtId="4" fontId="6" fillId="3" borderId="46" xfId="0" applyNumberFormat="1" applyFont="1" applyFill="1" applyBorder="1" applyAlignment="1">
      <alignment vertical="center"/>
    </xf>
    <xf numFmtId="4" fontId="2" fillId="3" borderId="40" xfId="0" applyNumberFormat="1" applyFont="1" applyFill="1" applyBorder="1" applyAlignment="1">
      <alignment vertical="center"/>
    </xf>
    <xf numFmtId="49" fontId="6" fillId="3" borderId="40" xfId="0" applyNumberFormat="1" applyFont="1" applyFill="1" applyBorder="1" applyAlignment="1">
      <alignment horizontal="right" vertical="center" wrapText="1"/>
    </xf>
    <xf numFmtId="49" fontId="2" fillId="3" borderId="46" xfId="0" applyNumberFormat="1" applyFont="1" applyFill="1" applyBorder="1" applyAlignment="1">
      <alignment horizontal="center" vertical="center"/>
    </xf>
    <xf numFmtId="49" fontId="2" fillId="3" borderId="58" xfId="0" applyNumberFormat="1" applyFont="1" applyFill="1" applyBorder="1" applyAlignment="1">
      <alignment horizontal="center" vertical="center"/>
    </xf>
    <xf numFmtId="4" fontId="6" fillId="2" borderId="1" xfId="0" applyNumberFormat="1" applyFont="1" applyFill="1" applyBorder="1"/>
    <xf numFmtId="0" fontId="2" fillId="0" borderId="1" xfId="0" applyFont="1" applyBorder="1"/>
    <xf numFmtId="49" fontId="6" fillId="4" borderId="13" xfId="0" applyNumberFormat="1" applyFont="1" applyFill="1" applyBorder="1" applyAlignment="1">
      <alignment horizontal="right" wrapText="1"/>
    </xf>
    <xf numFmtId="0" fontId="12" fillId="4" borderId="12" xfId="0" applyFont="1" applyFill="1" applyBorder="1" applyAlignment="1">
      <alignment horizontal="center" wrapText="1"/>
    </xf>
    <xf numFmtId="49" fontId="6" fillId="4" borderId="31" xfId="0" applyNumberFormat="1" applyFont="1" applyFill="1" applyBorder="1" applyAlignment="1">
      <alignment horizontal="right" vertical="center" wrapText="1"/>
    </xf>
    <xf numFmtId="4" fontId="2" fillId="3" borderId="70" xfId="0" applyNumberFormat="1" applyFont="1" applyFill="1" applyBorder="1" applyAlignment="1">
      <alignment vertical="center"/>
    </xf>
    <xf numFmtId="4" fontId="2" fillId="3" borderId="36" xfId="0" applyNumberFormat="1" applyFont="1" applyFill="1" applyBorder="1" applyAlignment="1">
      <alignment vertical="center"/>
    </xf>
    <xf numFmtId="0" fontId="12" fillId="4" borderId="30" xfId="0" applyFont="1" applyFill="1" applyBorder="1" applyAlignment="1">
      <alignment horizontal="center" vertical="center" wrapText="1"/>
    </xf>
    <xf numFmtId="49" fontId="6" fillId="4" borderId="28" xfId="0" applyNumberFormat="1" applyFont="1" applyFill="1" applyBorder="1" applyAlignment="1">
      <alignment horizontal="center" vertical="center"/>
    </xf>
    <xf numFmtId="0" fontId="6" fillId="0" borderId="32" xfId="0" applyFont="1" applyBorder="1" applyAlignment="1">
      <alignment vertical="center" wrapText="1"/>
    </xf>
    <xf numFmtId="4" fontId="2" fillId="0" borderId="32" xfId="0" applyNumberFormat="1" applyFont="1" applyBorder="1" applyAlignment="1">
      <alignment vertical="center"/>
    </xf>
    <xf numFmtId="4" fontId="2" fillId="0" borderId="33" xfId="0" applyNumberFormat="1" applyFont="1" applyBorder="1" applyAlignment="1">
      <alignment vertical="center"/>
    </xf>
    <xf numFmtId="49" fontId="2" fillId="0" borderId="33" xfId="0" applyNumberFormat="1" applyFont="1" applyBorder="1" applyAlignment="1">
      <alignment horizontal="right" vertical="center" wrapText="1"/>
    </xf>
    <xf numFmtId="49" fontId="2" fillId="0" borderId="32"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6" fillId="0" borderId="34" xfId="0" applyFont="1" applyBorder="1" applyAlignment="1">
      <alignment vertical="center" wrapText="1"/>
    </xf>
    <xf numFmtId="4" fontId="2" fillId="0" borderId="34" xfId="0" applyNumberFormat="1" applyFont="1" applyBorder="1" applyAlignment="1">
      <alignment vertical="center"/>
    </xf>
    <xf numFmtId="4" fontId="2" fillId="0" borderId="35" xfId="0" applyNumberFormat="1" applyFont="1" applyBorder="1" applyAlignment="1">
      <alignment vertical="center"/>
    </xf>
    <xf numFmtId="49" fontId="2" fillId="0" borderId="35" xfId="0" applyNumberFormat="1" applyFont="1" applyBorder="1" applyAlignment="1">
      <alignment horizontal="right" vertical="center" wrapText="1"/>
    </xf>
    <xf numFmtId="49" fontId="2" fillId="0" borderId="34" xfId="0" applyNumberFormat="1" applyFont="1" applyBorder="1" applyAlignment="1">
      <alignment horizontal="center" vertical="center"/>
    </xf>
    <xf numFmtId="49" fontId="2" fillId="0" borderId="43" xfId="0" applyNumberFormat="1" applyFont="1" applyBorder="1" applyAlignment="1">
      <alignment horizontal="center" vertical="center"/>
    </xf>
    <xf numFmtId="0" fontId="6" fillId="0" borderId="72" xfId="0" applyFont="1" applyBorder="1" applyAlignment="1">
      <alignment vertical="center" wrapText="1"/>
    </xf>
    <xf numFmtId="4" fontId="2" fillId="0" borderId="72" xfId="0" applyNumberFormat="1" applyFont="1" applyBorder="1" applyAlignment="1">
      <alignment vertical="center"/>
    </xf>
    <xf numFmtId="4" fontId="2" fillId="0" borderId="73" xfId="0" applyNumberFormat="1" applyFont="1" applyBorder="1" applyAlignment="1">
      <alignment vertical="center"/>
    </xf>
    <xf numFmtId="49" fontId="2" fillId="0" borderId="73" xfId="0" applyNumberFormat="1" applyFont="1" applyBorder="1" applyAlignment="1">
      <alignment horizontal="right" vertical="center" wrapText="1"/>
    </xf>
    <xf numFmtId="49" fontId="2" fillId="0" borderId="72" xfId="0" applyNumberFormat="1" applyFont="1" applyBorder="1" applyAlignment="1">
      <alignment horizontal="center" vertical="center"/>
    </xf>
    <xf numFmtId="49" fontId="2" fillId="0" borderId="74" xfId="0" applyNumberFormat="1" applyFont="1" applyBorder="1" applyAlignment="1">
      <alignment horizontal="center" vertical="center"/>
    </xf>
    <xf numFmtId="0" fontId="6" fillId="0" borderId="36" xfId="0" applyFont="1" applyBorder="1" applyAlignment="1">
      <alignment vertical="center" wrapText="1"/>
    </xf>
    <xf numFmtId="4" fontId="2" fillId="0" borderId="36" xfId="0" applyNumberFormat="1" applyFont="1" applyBorder="1" applyAlignment="1">
      <alignment vertical="center"/>
    </xf>
    <xf numFmtId="4" fontId="2" fillId="0" borderId="37" xfId="0" applyNumberFormat="1" applyFont="1" applyBorder="1" applyAlignment="1">
      <alignment vertical="center"/>
    </xf>
    <xf numFmtId="49" fontId="2" fillId="0" borderId="37" xfId="0" applyNumberFormat="1" applyFont="1" applyBorder="1" applyAlignment="1">
      <alignment horizontal="right" vertical="center" wrapText="1"/>
    </xf>
    <xf numFmtId="49" fontId="2" fillId="0" borderId="36" xfId="0" applyNumberFormat="1" applyFont="1" applyBorder="1" applyAlignment="1">
      <alignment horizontal="center" vertical="center"/>
    </xf>
    <xf numFmtId="49" fontId="2" fillId="0" borderId="44" xfId="0" applyNumberFormat="1" applyFont="1" applyBorder="1" applyAlignment="1">
      <alignment horizontal="center" vertical="center"/>
    </xf>
    <xf numFmtId="0" fontId="6" fillId="4" borderId="30" xfId="0" applyFont="1" applyFill="1" applyBorder="1" applyAlignment="1">
      <alignment vertical="center"/>
    </xf>
    <xf numFmtId="49" fontId="6" fillId="4" borderId="7" xfId="0" applyNumberFormat="1" applyFont="1" applyFill="1" applyBorder="1" applyAlignment="1">
      <alignment horizontal="right" wrapText="1"/>
    </xf>
    <xf numFmtId="0" fontId="6" fillId="0" borderId="45" xfId="0" applyFont="1" applyBorder="1" applyAlignment="1">
      <alignment vertical="center"/>
    </xf>
    <xf numFmtId="4" fontId="2" fillId="0" borderId="45" xfId="0" applyNumberFormat="1" applyFont="1" applyBorder="1" applyAlignment="1">
      <alignment vertical="center"/>
    </xf>
    <xf numFmtId="49" fontId="2" fillId="0" borderId="38" xfId="0" applyNumberFormat="1" applyFont="1" applyBorder="1" applyAlignment="1">
      <alignment horizontal="right" wrapText="1"/>
    </xf>
    <xf numFmtId="0" fontId="6" fillId="0" borderId="46" xfId="0" applyFont="1" applyBorder="1" applyAlignment="1">
      <alignment vertical="center"/>
    </xf>
    <xf numFmtId="4" fontId="2" fillId="0" borderId="46" xfId="0" applyNumberFormat="1" applyFont="1" applyBorder="1" applyAlignment="1">
      <alignment vertical="center"/>
    </xf>
    <xf numFmtId="4" fontId="2" fillId="0" borderId="40" xfId="0" applyNumberFormat="1" applyFont="1" applyBorder="1" applyAlignment="1">
      <alignment vertical="center"/>
    </xf>
    <xf numFmtId="49" fontId="2" fillId="0" borderId="40" xfId="0" applyNumberFormat="1" applyFont="1" applyBorder="1" applyAlignment="1">
      <alignment horizontal="right" wrapText="1"/>
    </xf>
    <xf numFmtId="0" fontId="6" fillId="4" borderId="30" xfId="0" applyFont="1" applyFill="1" applyBorder="1"/>
    <xf numFmtId="4" fontId="6" fillId="4" borderId="30" xfId="0" applyNumberFormat="1" applyFont="1" applyFill="1" applyBorder="1" applyAlignment="1">
      <alignment horizontal="center" vertical="center"/>
    </xf>
    <xf numFmtId="49" fontId="6" fillId="4" borderId="30" xfId="0" applyNumberFormat="1" applyFont="1" applyFill="1" applyBorder="1" applyAlignment="1">
      <alignment horizontal="right" vertical="center"/>
    </xf>
    <xf numFmtId="0" fontId="6" fillId="4" borderId="30" xfId="0" applyFont="1" applyFill="1" applyBorder="1" applyAlignment="1">
      <alignment horizontal="center" vertical="center"/>
    </xf>
    <xf numFmtId="49" fontId="6" fillId="4" borderId="28" xfId="0" applyNumberFormat="1" applyFont="1" applyFill="1" applyBorder="1" applyAlignment="1">
      <alignment horizontal="right" vertical="center"/>
    </xf>
    <xf numFmtId="0" fontId="2" fillId="0" borderId="45" xfId="0" applyFont="1" applyBorder="1"/>
    <xf numFmtId="4" fontId="2" fillId="0" borderId="64" xfId="0" applyNumberFormat="1" applyFont="1" applyBorder="1" applyAlignment="1">
      <alignment horizontal="center" vertical="center"/>
    </xf>
    <xf numFmtId="4" fontId="2" fillId="0" borderId="38" xfId="0" applyNumberFormat="1" applyFont="1" applyBorder="1" applyAlignment="1">
      <alignment horizontal="center" vertical="center"/>
    </xf>
    <xf numFmtId="49" fontId="2" fillId="0" borderId="38" xfId="0" applyNumberFormat="1" applyFont="1" applyBorder="1" applyAlignment="1">
      <alignment horizontal="right" vertical="center"/>
    </xf>
    <xf numFmtId="49" fontId="2" fillId="0" borderId="67" xfId="0" applyNumberFormat="1" applyFont="1" applyBorder="1" applyAlignment="1">
      <alignment horizontal="right" vertical="center"/>
    </xf>
    <xf numFmtId="4" fontId="2" fillId="0" borderId="65" xfId="0" applyNumberFormat="1" applyFont="1" applyBorder="1" applyAlignment="1">
      <alignment horizontal="center" vertical="center"/>
    </xf>
    <xf numFmtId="4" fontId="2" fillId="0" borderId="39" xfId="0" applyNumberFormat="1" applyFont="1" applyBorder="1" applyAlignment="1">
      <alignment horizontal="center" vertical="center"/>
    </xf>
    <xf numFmtId="49" fontId="2" fillId="0" borderId="39" xfId="0" applyNumberFormat="1" applyFont="1" applyBorder="1" applyAlignment="1">
      <alignment horizontal="right" vertical="center"/>
    </xf>
    <xf numFmtId="49" fontId="2" fillId="0" borderId="68" xfId="0" applyNumberFormat="1" applyFont="1" applyBorder="1" applyAlignment="1">
      <alignment horizontal="right" vertical="center"/>
    </xf>
    <xf numFmtId="4" fontId="2" fillId="0" borderId="66" xfId="0" applyNumberFormat="1" applyFont="1" applyBorder="1" applyAlignment="1">
      <alignment horizontal="center" vertical="center"/>
    </xf>
    <xf numFmtId="4" fontId="2" fillId="0" borderId="40" xfId="0" applyNumberFormat="1" applyFont="1" applyBorder="1" applyAlignment="1">
      <alignment horizontal="center" vertical="center"/>
    </xf>
    <xf numFmtId="49" fontId="2" fillId="0" borderId="40" xfId="0" applyNumberFormat="1" applyFont="1" applyBorder="1" applyAlignment="1">
      <alignment horizontal="right" vertical="center"/>
    </xf>
    <xf numFmtId="49" fontId="2" fillId="0" borderId="69" xfId="0" applyNumberFormat="1" applyFont="1" applyBorder="1" applyAlignment="1">
      <alignment horizontal="right" vertical="center"/>
    </xf>
    <xf numFmtId="4" fontId="7" fillId="4" borderId="30" xfId="0" applyNumberFormat="1" applyFont="1" applyFill="1" applyBorder="1" applyAlignment="1">
      <alignment horizontal="center" vertical="center"/>
    </xf>
    <xf numFmtId="4" fontId="2" fillId="0" borderId="80" xfId="0" applyNumberFormat="1" applyFont="1" applyBorder="1" applyAlignment="1">
      <alignment horizontal="center" vertical="center"/>
    </xf>
    <xf numFmtId="4" fontId="2" fillId="0" borderId="33" xfId="0" applyNumberFormat="1" applyFont="1" applyBorder="1" applyAlignment="1">
      <alignment horizontal="center" vertical="center"/>
    </xf>
    <xf numFmtId="49" fontId="2" fillId="0" borderId="33" xfId="0" applyNumberFormat="1" applyFont="1" applyBorder="1" applyAlignment="1">
      <alignment horizontal="right" vertical="center"/>
    </xf>
    <xf numFmtId="49" fontId="2" fillId="0" borderId="81" xfId="0" applyNumberFormat="1" applyFont="1" applyBorder="1" applyAlignment="1">
      <alignment horizontal="right" vertical="center"/>
    </xf>
    <xf numFmtId="0" fontId="2" fillId="0" borderId="63" xfId="0" applyFont="1" applyBorder="1" applyAlignment="1">
      <alignment wrapText="1"/>
    </xf>
    <xf numFmtId="4" fontId="2" fillId="0" borderId="78" xfId="0" applyNumberFormat="1" applyFont="1" applyBorder="1" applyAlignment="1">
      <alignment horizontal="center" vertical="center"/>
    </xf>
    <xf numFmtId="4" fontId="2" fillId="0" borderId="37" xfId="0" applyNumberFormat="1" applyFont="1" applyBorder="1" applyAlignment="1">
      <alignment horizontal="center" vertical="center"/>
    </xf>
    <xf numFmtId="49" fontId="2" fillId="0" borderId="37" xfId="0" applyNumberFormat="1" applyFont="1" applyBorder="1" applyAlignment="1">
      <alignment horizontal="right" vertical="center"/>
    </xf>
    <xf numFmtId="49" fontId="2" fillId="0" borderId="82" xfId="0" applyNumberFormat="1" applyFont="1" applyBorder="1" applyAlignment="1">
      <alignment horizontal="right" vertical="center"/>
    </xf>
    <xf numFmtId="0" fontId="6" fillId="4" borderId="12" xfId="0" applyFont="1" applyFill="1" applyBorder="1" applyAlignment="1">
      <alignment horizontal="left" vertical="center" wrapText="1"/>
    </xf>
    <xf numFmtId="0" fontId="2" fillId="2" borderId="1" xfId="0" applyFont="1" applyFill="1" applyBorder="1" applyAlignment="1">
      <alignment vertical="center"/>
    </xf>
    <xf numFmtId="49" fontId="2" fillId="0" borderId="11" xfId="0" applyNumberFormat="1" applyFont="1" applyBorder="1" applyAlignment="1">
      <alignment horizontal="right"/>
    </xf>
    <xf numFmtId="49" fontId="2" fillId="0" borderId="62" xfId="0" applyNumberFormat="1" applyFont="1" applyBorder="1" applyAlignment="1">
      <alignment horizontal="right"/>
    </xf>
    <xf numFmtId="0" fontId="2" fillId="0" borderId="63" xfId="0" applyFont="1" applyBorder="1"/>
    <xf numFmtId="4" fontId="2" fillId="0" borderId="63" xfId="0" applyNumberFormat="1" applyFont="1" applyBorder="1"/>
    <xf numFmtId="49" fontId="2" fillId="0" borderId="63" xfId="0" applyNumberFormat="1" applyFont="1" applyBorder="1" applyAlignment="1">
      <alignment horizontal="right"/>
    </xf>
    <xf numFmtId="4" fontId="2" fillId="0" borderId="46" xfId="0" applyNumberFormat="1" applyFont="1" applyBorder="1"/>
    <xf numFmtId="49" fontId="2" fillId="0" borderId="46" xfId="0" applyNumberFormat="1" applyFont="1" applyBorder="1" applyAlignment="1">
      <alignment horizontal="right"/>
    </xf>
    <xf numFmtId="49" fontId="2" fillId="0" borderId="6" xfId="0" applyNumberFormat="1" applyFont="1" applyBorder="1" applyAlignment="1">
      <alignment horizontal="center" vertical="center"/>
    </xf>
    <xf numFmtId="49" fontId="2" fillId="0" borderId="86" xfId="0" applyNumberFormat="1" applyFont="1" applyBorder="1" applyAlignment="1">
      <alignment horizontal="center" vertical="center"/>
    </xf>
    <xf numFmtId="0" fontId="5" fillId="0" borderId="47" xfId="0" applyFont="1" applyBorder="1"/>
    <xf numFmtId="0" fontId="2" fillId="3" borderId="0" xfId="0" applyFont="1" applyFill="1" applyBorder="1" applyAlignment="1">
      <alignment horizontal="center" vertical="center"/>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2" borderId="1" xfId="0" applyFont="1" applyFill="1" applyBorder="1" applyAlignment="1">
      <alignment horizontal="center" vertical="top"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6" fillId="4" borderId="3" xfId="0" applyFont="1" applyFill="1" applyBorder="1"/>
    <xf numFmtId="49" fontId="6" fillId="4" borderId="1" xfId="0" applyNumberFormat="1" applyFont="1" applyFill="1" applyBorder="1" applyAlignment="1">
      <alignment horizontal="right"/>
    </xf>
    <xf numFmtId="0" fontId="2" fillId="0" borderId="2" xfId="0" applyFont="1" applyBorder="1" applyAlignment="1">
      <alignment wrapText="1"/>
    </xf>
    <xf numFmtId="0" fontId="2" fillId="0" borderId="2" xfId="0" applyFont="1" applyBorder="1" applyAlignment="1">
      <alignment horizontal="left" vertical="center"/>
    </xf>
    <xf numFmtId="0" fontId="15" fillId="4" borderId="12" xfId="0" applyFont="1" applyFill="1" applyBorder="1"/>
    <xf numFmtId="49" fontId="2" fillId="3" borderId="1" xfId="0" applyNumberFormat="1" applyFont="1" applyFill="1" applyBorder="1" applyAlignment="1">
      <alignment horizontal="center" vertical="center"/>
    </xf>
    <xf numFmtId="4" fontId="6" fillId="3" borderId="3" xfId="0" applyNumberFormat="1" applyFont="1" applyFill="1" applyBorder="1" applyAlignment="1">
      <alignment vertical="center"/>
    </xf>
    <xf numFmtId="4" fontId="2" fillId="3" borderId="47" xfId="0" applyNumberFormat="1" applyFont="1" applyFill="1" applyBorder="1" applyAlignment="1">
      <alignment vertical="center"/>
    </xf>
    <xf numFmtId="49" fontId="6" fillId="3" borderId="47" xfId="0" applyNumberFormat="1" applyFont="1" applyFill="1" applyBorder="1" applyAlignment="1">
      <alignment horizontal="right" vertical="center" wrapText="1"/>
    </xf>
    <xf numFmtId="49" fontId="2" fillId="3" borderId="3" xfId="0" applyNumberFormat="1" applyFont="1" applyFill="1" applyBorder="1" applyAlignment="1">
      <alignment horizontal="center" vertical="center"/>
    </xf>
    <xf numFmtId="49" fontId="2" fillId="3" borderId="101" xfId="0" applyNumberFormat="1" applyFont="1" applyFill="1" applyBorder="1" applyAlignment="1">
      <alignment horizontal="center" vertical="center"/>
    </xf>
    <xf numFmtId="0" fontId="15" fillId="3" borderId="3" xfId="0" applyFont="1" applyFill="1" applyBorder="1" applyAlignment="1">
      <alignmen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wrapText="1"/>
    </xf>
    <xf numFmtId="0" fontId="2" fillId="2" borderId="1" xfId="0" applyFont="1" applyFill="1" applyBorder="1" applyAlignment="1">
      <alignment horizontal="center" vertical="center" wrapText="1"/>
    </xf>
    <xf numFmtId="4" fontId="2" fillId="3" borderId="46" xfId="0" applyNumberFormat="1" applyFont="1" applyFill="1" applyBorder="1" applyAlignment="1">
      <alignment horizontal="right" vertical="center"/>
    </xf>
    <xf numFmtId="0" fontId="2" fillId="2" borderId="1" xfId="0" applyFont="1" applyFill="1" applyBorder="1" applyAlignment="1">
      <alignment horizontal="right" vertical="center" wrapText="1"/>
    </xf>
    <xf numFmtId="0" fontId="2" fillId="2" borderId="29" xfId="0" applyFont="1" applyFill="1" applyBorder="1" applyAlignment="1">
      <alignment horizontal="right" vertical="center" wrapText="1"/>
    </xf>
    <xf numFmtId="0" fontId="15" fillId="4" borderId="1" xfId="0" applyFont="1" applyFill="1" applyBorder="1"/>
    <xf numFmtId="4" fontId="15" fillId="4" borderId="1" xfId="0" applyNumberFormat="1" applyFont="1" applyFill="1" applyBorder="1"/>
    <xf numFmtId="0" fontId="2" fillId="4" borderId="4" xfId="0" applyFont="1" applyFill="1" applyBorder="1"/>
    <xf numFmtId="0" fontId="2" fillId="4" borderId="5" xfId="0" applyFont="1" applyFill="1" applyBorder="1"/>
    <xf numFmtId="0" fontId="2" fillId="4" borderId="1" xfId="0" applyFont="1" applyFill="1" applyBorder="1"/>
    <xf numFmtId="0" fontId="15" fillId="4" borderId="12" xfId="0" applyFont="1" applyFill="1" applyBorder="1" applyAlignment="1">
      <alignment wrapText="1"/>
    </xf>
    <xf numFmtId="4" fontId="15" fillId="4" borderId="12" xfId="0" applyNumberFormat="1" applyFont="1" applyFill="1" applyBorder="1"/>
    <xf numFmtId="0" fontId="15" fillId="4" borderId="12" xfId="0" applyFont="1" applyFill="1" applyBorder="1" applyAlignment="1">
      <alignment horizontal="center"/>
    </xf>
    <xf numFmtId="49" fontId="2" fillId="4" borderId="12" xfId="0" applyNumberFormat="1" applyFont="1" applyFill="1" applyBorder="1" applyAlignment="1">
      <alignment horizontal="center"/>
    </xf>
    <xf numFmtId="49" fontId="2" fillId="4" borderId="41" xfId="0" applyNumberFormat="1" applyFont="1" applyFill="1" applyBorder="1" applyAlignment="1">
      <alignment horizontal="center"/>
    </xf>
    <xf numFmtId="0" fontId="2" fillId="2"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2" borderId="1" xfId="0" applyFont="1" applyFill="1" applyBorder="1" applyAlignment="1">
      <alignment horizontal="center" vertical="top" wrapText="1"/>
    </xf>
    <xf numFmtId="4" fontId="15" fillId="4" borderId="12" xfId="0" applyNumberFormat="1" applyFont="1" applyFill="1" applyBorder="1" applyAlignment="1">
      <alignment horizontal="center"/>
    </xf>
    <xf numFmtId="49" fontId="15" fillId="4" borderId="12" xfId="0" applyNumberFormat="1" applyFont="1" applyFill="1" applyBorder="1" applyAlignment="1">
      <alignment horizontal="right"/>
    </xf>
    <xf numFmtId="0" fontId="15" fillId="4" borderId="12" xfId="0" applyFont="1" applyFill="1" applyBorder="1" applyAlignment="1">
      <alignment horizontal="right"/>
    </xf>
    <xf numFmtId="0" fontId="2" fillId="2" borderId="1" xfId="0" applyFont="1" applyFill="1" applyBorder="1" applyAlignment="1">
      <alignment horizontal="center" vertical="center" wrapText="1"/>
    </xf>
    <xf numFmtId="49" fontId="12" fillId="4" borderId="1" xfId="0" applyNumberFormat="1" applyFont="1" applyFill="1" applyBorder="1" applyAlignment="1">
      <alignment vertical="center" wrapText="1"/>
    </xf>
    <xf numFmtId="0" fontId="6" fillId="4" borderId="12" xfId="0" applyFont="1" applyFill="1" applyBorder="1" applyAlignment="1">
      <alignment horizontal="center" wrapText="1"/>
    </xf>
    <xf numFmtId="49" fontId="2" fillId="4" borderId="12" xfId="0" applyNumberFormat="1" applyFont="1" applyFill="1" applyBorder="1" applyAlignment="1">
      <alignment horizontal="right" vertical="center"/>
    </xf>
    <xf numFmtId="49" fontId="2" fillId="4" borderId="41" xfId="0" applyNumberFormat="1" applyFont="1" applyFill="1" applyBorder="1" applyAlignment="1">
      <alignment horizontal="right" vertical="center"/>
    </xf>
    <xf numFmtId="4" fontId="6" fillId="4" borderId="102" xfId="0" applyNumberFormat="1" applyFont="1" applyFill="1" applyBorder="1" applyAlignment="1">
      <alignment vertical="center"/>
    </xf>
    <xf numFmtId="49" fontId="6" fillId="4" borderId="103" xfId="0" applyNumberFormat="1" applyFont="1" applyFill="1" applyBorder="1" applyAlignment="1">
      <alignment horizontal="right" vertical="center" wrapText="1"/>
    </xf>
    <xf numFmtId="0" fontId="2" fillId="0" borderId="55" xfId="0" applyFont="1" applyBorder="1" applyAlignment="1">
      <alignment horizontal="center" vertical="center"/>
    </xf>
    <xf numFmtId="0" fontId="2" fillId="0" borderId="21" xfId="0" applyFont="1" applyBorder="1" applyAlignment="1">
      <alignment horizontal="center" vertical="center"/>
    </xf>
    <xf numFmtId="0" fontId="2" fillId="0" borderId="56" xfId="0" applyFont="1" applyBorder="1" applyAlignment="1">
      <alignment horizontal="center" vertical="center"/>
    </xf>
    <xf numFmtId="0" fontId="2" fillId="0" borderId="1" xfId="0" applyFont="1" applyBorder="1" applyAlignment="1">
      <alignment horizontal="left" vertical="center"/>
    </xf>
    <xf numFmtId="0" fontId="2" fillId="0" borderId="29" xfId="0" applyFont="1" applyBorder="1" applyAlignment="1">
      <alignment horizontal="left" vertical="center"/>
    </xf>
    <xf numFmtId="0" fontId="2" fillId="0" borderId="1" xfId="0" applyFont="1" applyBorder="1" applyAlignment="1">
      <alignment horizontal="left" wrapText="1"/>
    </xf>
    <xf numFmtId="0" fontId="2" fillId="0" borderId="15" xfId="0" applyFont="1" applyBorder="1" applyAlignment="1">
      <alignment horizontal="left" vertical="center" wrapText="1"/>
    </xf>
    <xf numFmtId="0" fontId="2" fillId="0" borderId="57"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47"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25" xfId="0" applyFont="1" applyBorder="1" applyAlignment="1">
      <alignment horizontal="left" vertical="center"/>
    </xf>
    <xf numFmtId="0" fontId="2" fillId="3" borderId="55"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56" xfId="0" applyFont="1" applyFill="1" applyBorder="1" applyAlignment="1">
      <alignment horizontal="center" vertical="center"/>
    </xf>
    <xf numFmtId="0" fontId="2" fillId="0" borderId="4" xfId="0" applyFont="1" applyBorder="1" applyAlignment="1">
      <alignment vertical="center" wrapText="1"/>
    </xf>
    <xf numFmtId="0" fontId="2" fillId="0" borderId="10" xfId="0" applyFont="1" applyBorder="1" applyAlignment="1">
      <alignment vertical="center" wrapText="1"/>
    </xf>
    <xf numFmtId="0" fontId="2" fillId="0" borderId="25" xfId="0" applyFont="1" applyBorder="1" applyAlignment="1">
      <alignment vertical="center" wrapText="1"/>
    </xf>
    <xf numFmtId="0" fontId="2" fillId="3" borderId="95" xfId="0" applyFont="1" applyFill="1" applyBorder="1" applyAlignment="1">
      <alignment horizontal="center" vertical="center"/>
    </xf>
    <xf numFmtId="0" fontId="2" fillId="0" borderId="2" xfId="0" applyFont="1" applyBorder="1" applyAlignment="1">
      <alignment horizontal="left" vertical="center" wrapText="1"/>
    </xf>
    <xf numFmtId="0" fontId="2" fillId="0" borderId="48" xfId="0" applyFont="1" applyBorder="1" applyAlignment="1">
      <alignment horizontal="left" vertical="center" wrapText="1"/>
    </xf>
    <xf numFmtId="0" fontId="2" fillId="0" borderId="20" xfId="0" applyFont="1" applyBorder="1" applyAlignment="1">
      <alignment horizontal="center" vertical="center"/>
    </xf>
    <xf numFmtId="49" fontId="12" fillId="4" borderId="2"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0" fontId="2" fillId="3" borderId="18"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6" xfId="0"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6"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3" fillId="0" borderId="0" xfId="0" applyFont="1" applyAlignment="1">
      <alignment horizontal="center"/>
    </xf>
    <xf numFmtId="0" fontId="13" fillId="0" borderId="0" xfId="0" applyFont="1" applyAlignment="1">
      <alignment horizontal="center" vertical="center"/>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6" fillId="0" borderId="47" xfId="0" applyFont="1" applyBorder="1" applyAlignment="1">
      <alignment horizontal="left"/>
    </xf>
    <xf numFmtId="0" fontId="6" fillId="0" borderId="47" xfId="0" applyFont="1" applyBorder="1" applyAlignment="1">
      <alignment horizontal="right"/>
    </xf>
    <xf numFmtId="0" fontId="2" fillId="0" borderId="0" xfId="0" applyFont="1" applyAlignment="1">
      <alignment horizontal="center" vertical="top"/>
    </xf>
    <xf numFmtId="0" fontId="2" fillId="3" borderId="85" xfId="0" applyFont="1" applyFill="1" applyBorder="1" applyAlignment="1">
      <alignment horizontal="right" vertical="top"/>
    </xf>
    <xf numFmtId="0" fontId="2" fillId="0" borderId="0" xfId="0" applyFont="1" applyAlignment="1">
      <alignment horizontal="left"/>
    </xf>
    <xf numFmtId="0" fontId="2" fillId="0" borderId="0" xfId="0" applyFont="1" applyAlignment="1">
      <alignment horizontal="right"/>
    </xf>
    <xf numFmtId="0" fontId="6" fillId="2" borderId="21" xfId="0" applyFont="1" applyFill="1" applyBorder="1" applyAlignment="1">
      <alignment horizontal="left"/>
    </xf>
    <xf numFmtId="0" fontId="6" fillId="2" borderId="1" xfId="0" applyFont="1" applyFill="1" applyBorder="1" applyAlignment="1">
      <alignment horizontal="left"/>
    </xf>
    <xf numFmtId="0" fontId="2" fillId="2" borderId="1" xfId="0" applyFont="1" applyFill="1" applyBorder="1" applyAlignment="1">
      <alignment horizontal="center"/>
    </xf>
    <xf numFmtId="0" fontId="2" fillId="2" borderId="29" xfId="0" applyFont="1" applyFill="1" applyBorder="1" applyAlignment="1">
      <alignment horizontal="center"/>
    </xf>
    <xf numFmtId="0" fontId="2" fillId="0" borderId="1" xfId="0" applyFont="1" applyBorder="1" applyAlignment="1">
      <alignment horizontal="center"/>
    </xf>
    <xf numFmtId="0" fontId="2" fillId="0" borderId="29" xfId="0" applyFont="1" applyBorder="1" applyAlignment="1">
      <alignment horizontal="center"/>
    </xf>
    <xf numFmtId="0" fontId="2" fillId="2" borderId="2" xfId="0" applyFont="1" applyFill="1" applyBorder="1" applyAlignment="1">
      <alignment horizontal="center"/>
    </xf>
    <xf numFmtId="0" fontId="2" fillId="2" borderId="48" xfId="0" applyFont="1" applyFill="1" applyBorder="1" applyAlignment="1">
      <alignment horizontal="center"/>
    </xf>
    <xf numFmtId="0" fontId="6" fillId="2" borderId="23" xfId="0" applyFont="1" applyFill="1" applyBorder="1" applyAlignment="1">
      <alignment horizontal="left"/>
    </xf>
    <xf numFmtId="0" fontId="6" fillId="2" borderId="17" xfId="0" applyFont="1" applyFill="1" applyBorder="1" applyAlignment="1">
      <alignment horizontal="left"/>
    </xf>
    <xf numFmtId="0" fontId="6" fillId="0" borderId="22" xfId="0" applyFont="1" applyBorder="1" applyAlignment="1">
      <alignment horizontal="right"/>
    </xf>
    <xf numFmtId="0" fontId="6" fillId="0" borderId="5" xfId="0" applyFont="1" applyBorder="1" applyAlignment="1">
      <alignment horizontal="right"/>
    </xf>
    <xf numFmtId="0" fontId="14" fillId="4" borderId="0" xfId="0" applyFont="1" applyFill="1" applyAlignment="1">
      <alignment horizontal="center" vertical="center"/>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1" fillId="0" borderId="4" xfId="0" applyFont="1" applyBorder="1" applyAlignment="1">
      <alignment horizontal="left" vertical="center" wrapText="1"/>
    </xf>
    <xf numFmtId="0" fontId="1" fillId="0" borderId="10" xfId="0" applyFont="1" applyBorder="1" applyAlignment="1">
      <alignment horizontal="left" vertical="center" wrapText="1"/>
    </xf>
    <xf numFmtId="0" fontId="1" fillId="0" borderId="25" xfId="0" applyFont="1" applyBorder="1" applyAlignment="1">
      <alignment horizontal="left" vertical="center" wrapText="1"/>
    </xf>
    <xf numFmtId="0" fontId="2" fillId="0" borderId="14" xfId="0" applyFont="1" applyBorder="1" applyAlignment="1">
      <alignment horizontal="left" vertical="center" wrapText="1"/>
    </xf>
    <xf numFmtId="0" fontId="2" fillId="2" borderId="12"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49"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9" fillId="0" borderId="6" xfId="0" applyFont="1" applyBorder="1" applyAlignment="1">
      <alignment horizontal="center" vertical="center" wrapText="1"/>
    </xf>
    <xf numFmtId="0" fontId="2" fillId="0" borderId="16" xfId="0" applyFont="1" applyBorder="1" applyAlignment="1">
      <alignment horizont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2" fillId="0" borderId="96" xfId="0" applyFont="1" applyBorder="1" applyAlignment="1">
      <alignment horizontal="left" vertical="center" wrapText="1"/>
    </xf>
    <xf numFmtId="0" fontId="2" fillId="0" borderId="85" xfId="0" applyFont="1" applyBorder="1" applyAlignment="1">
      <alignment horizontal="left" vertical="center" wrapText="1"/>
    </xf>
    <xf numFmtId="0" fontId="2" fillId="0" borderId="97" xfId="0" applyFont="1" applyBorder="1" applyAlignment="1">
      <alignment horizontal="left" vertical="center" wrapText="1"/>
    </xf>
    <xf numFmtId="0" fontId="2" fillId="0" borderId="98"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wrapText="1"/>
    </xf>
    <xf numFmtId="0" fontId="2" fillId="0" borderId="14" xfId="0" applyFont="1" applyBorder="1" applyAlignment="1">
      <alignment horizontal="center" wrapText="1"/>
    </xf>
    <xf numFmtId="0" fontId="2" fillId="0" borderId="47" xfId="0" applyFont="1" applyBorder="1" applyAlignment="1">
      <alignment vertical="center" wrapText="1"/>
    </xf>
    <xf numFmtId="0" fontId="5" fillId="0" borderId="55" xfId="0" applyFont="1" applyBorder="1" applyAlignment="1">
      <alignment horizontal="center" vertical="center"/>
    </xf>
    <xf numFmtId="0" fontId="5" fillId="0" borderId="21" xfId="0" applyFont="1" applyBorder="1" applyAlignment="1">
      <alignment horizontal="center" vertical="center"/>
    </xf>
    <xf numFmtId="0" fontId="5" fillId="0" borderId="5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6" xfId="0" applyFont="1" applyBorder="1" applyAlignment="1">
      <alignment horizontal="left" wrapText="1"/>
    </xf>
    <xf numFmtId="0" fontId="2" fillId="0" borderId="85" xfId="0" applyFont="1" applyBorder="1" applyAlignment="1">
      <alignment horizontal="left" wrapText="1"/>
    </xf>
    <xf numFmtId="0" fontId="2" fillId="0" borderId="97" xfId="0" applyFont="1" applyBorder="1" applyAlignment="1">
      <alignment horizontal="left" wrapText="1"/>
    </xf>
    <xf numFmtId="0" fontId="2" fillId="0" borderId="93" xfId="0" applyFont="1" applyBorder="1" applyAlignment="1">
      <alignment horizontal="left" wrapText="1"/>
    </xf>
    <xf numFmtId="0" fontId="2" fillId="0" borderId="47" xfId="0" applyFont="1" applyBorder="1" applyAlignment="1">
      <alignment horizontal="left" wrapText="1"/>
    </xf>
    <xf numFmtId="0" fontId="2" fillId="0" borderId="94" xfId="0" applyFont="1" applyBorder="1" applyAlignment="1">
      <alignment horizontal="left" wrapText="1"/>
    </xf>
    <xf numFmtId="0" fontId="2" fillId="0" borderId="96" xfId="0" applyFont="1" applyBorder="1" applyAlignment="1">
      <alignment horizontal="left" vertical="center"/>
    </xf>
    <xf numFmtId="0" fontId="2" fillId="0" borderId="85" xfId="0" applyFont="1" applyBorder="1" applyAlignment="1">
      <alignment horizontal="left" vertical="center"/>
    </xf>
    <xf numFmtId="0" fontId="2" fillId="0" borderId="97" xfId="0" applyFont="1" applyBorder="1" applyAlignment="1">
      <alignment horizontal="left" vertical="center"/>
    </xf>
    <xf numFmtId="0" fontId="2" fillId="0" borderId="93" xfId="0" applyFont="1" applyBorder="1" applyAlignment="1">
      <alignment horizontal="left" vertical="center"/>
    </xf>
    <xf numFmtId="0" fontId="2" fillId="0" borderId="47" xfId="0" applyFont="1" applyBorder="1" applyAlignment="1">
      <alignment horizontal="left" vertical="center"/>
    </xf>
    <xf numFmtId="0" fontId="2" fillId="0" borderId="94" xfId="0" applyFont="1" applyBorder="1" applyAlignment="1">
      <alignment horizontal="left"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93" xfId="0" applyFont="1" applyBorder="1" applyAlignment="1">
      <alignment horizontal="left" vertical="center" wrapText="1"/>
    </xf>
    <xf numFmtId="0" fontId="2" fillId="0" borderId="94"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left" vertical="center" wrapText="1"/>
    </xf>
    <xf numFmtId="0" fontId="2" fillId="0" borderId="86" xfId="0" applyFont="1" applyBorder="1" applyAlignment="1">
      <alignment horizontal="left" vertical="center" wrapText="1"/>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2" fillId="2" borderId="10" xfId="0" applyFont="1" applyFill="1" applyBorder="1" applyAlignment="1">
      <alignment horizontal="left"/>
    </xf>
    <xf numFmtId="0" fontId="2" fillId="2" borderId="10" xfId="0" applyFont="1" applyFill="1" applyBorder="1" applyAlignment="1">
      <alignment horizontal="right"/>
    </xf>
    <xf numFmtId="0" fontId="2" fillId="2" borderId="25" xfId="0" applyFont="1" applyFill="1" applyBorder="1" applyAlignment="1">
      <alignment horizontal="right"/>
    </xf>
    <xf numFmtId="0" fontId="6" fillId="4" borderId="22" xfId="0" applyFont="1" applyFill="1" applyBorder="1" applyAlignment="1">
      <alignment horizontal="right" vertical="center"/>
    </xf>
    <xf numFmtId="0" fontId="6" fillId="4" borderId="5" xfId="0" applyFont="1" applyFill="1" applyBorder="1" applyAlignment="1">
      <alignment horizontal="right" vertical="center"/>
    </xf>
    <xf numFmtId="0" fontId="2" fillId="4" borderId="1" xfId="0" applyFont="1" applyFill="1" applyBorder="1" applyAlignment="1">
      <alignment horizontal="center" vertical="center"/>
    </xf>
    <xf numFmtId="0" fontId="2" fillId="4" borderId="29"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11" fillId="2" borderId="11" xfId="0" applyFont="1" applyFill="1" applyBorder="1" applyAlignment="1">
      <alignment horizontal="center" wrapText="1"/>
    </xf>
    <xf numFmtId="0" fontId="2" fillId="2" borderId="1" xfId="0" applyFont="1" applyFill="1" applyBorder="1" applyAlignment="1">
      <alignment horizontal="center" vertical="top" wrapText="1"/>
    </xf>
    <xf numFmtId="0" fontId="2" fillId="3" borderId="8" xfId="0" applyFont="1" applyFill="1" applyBorder="1" applyAlignment="1">
      <alignment horizontal="center" vertical="center"/>
    </xf>
    <xf numFmtId="0" fontId="5" fillId="0" borderId="99" xfId="0" applyFont="1" applyBorder="1" applyAlignment="1">
      <alignment horizontal="center" vertical="center"/>
    </xf>
    <xf numFmtId="0" fontId="5" fillId="0" borderId="8" xfId="0" applyFont="1" applyBorder="1" applyAlignment="1">
      <alignment horizontal="center" vertical="center"/>
    </xf>
    <xf numFmtId="0" fontId="5" fillId="0" borderId="100" xfId="0" applyFont="1" applyBorder="1" applyAlignment="1">
      <alignment horizontal="center" vertical="center"/>
    </xf>
    <xf numFmtId="0" fontId="7"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0" borderId="4" xfId="0" applyFont="1" applyBorder="1" applyAlignment="1">
      <alignment horizontal="left" wrapText="1"/>
    </xf>
    <xf numFmtId="0" fontId="2" fillId="0" borderId="10" xfId="0" applyFont="1" applyBorder="1" applyAlignment="1">
      <alignment horizontal="left" wrapText="1"/>
    </xf>
    <xf numFmtId="0" fontId="6" fillId="0" borderId="10" xfId="0" applyFont="1" applyBorder="1" applyAlignment="1">
      <alignment horizontal="left" wrapText="1"/>
    </xf>
    <xf numFmtId="0" fontId="2" fillId="0" borderId="25" xfId="0" applyFont="1" applyBorder="1" applyAlignment="1">
      <alignment horizontal="left" wrapText="1"/>
    </xf>
    <xf numFmtId="0" fontId="2" fillId="0" borderId="59" xfId="0" applyFont="1" applyBorder="1" applyAlignment="1">
      <alignment horizontal="left"/>
    </xf>
    <xf numFmtId="0" fontId="2" fillId="0" borderId="60" xfId="0" applyFont="1" applyBorder="1" applyAlignment="1">
      <alignment horizontal="left"/>
    </xf>
    <xf numFmtId="0" fontId="2" fillId="0" borderId="61" xfId="0" applyFont="1" applyBorder="1" applyAlignment="1">
      <alignment horizontal="left"/>
    </xf>
    <xf numFmtId="0" fontId="2" fillId="0" borderId="85" xfId="0" applyFont="1" applyBorder="1" applyAlignment="1">
      <alignment horizontal="center"/>
    </xf>
    <xf numFmtId="0" fontId="2" fillId="0" borderId="0" xfId="0" applyFont="1" applyAlignment="1">
      <alignment horizontal="center"/>
    </xf>
    <xf numFmtId="4" fontId="6" fillId="4" borderId="11" xfId="0" applyNumberFormat="1" applyFont="1" applyFill="1" applyBorder="1" applyAlignment="1">
      <alignment horizontal="center" vertical="center"/>
    </xf>
    <xf numFmtId="4" fontId="6" fillId="4" borderId="6" xfId="0" applyNumberFormat="1" applyFont="1" applyFill="1" applyBorder="1" applyAlignment="1">
      <alignment horizontal="center" vertical="center"/>
    </xf>
    <xf numFmtId="4" fontId="6" fillId="4" borderId="14" xfId="0" applyNumberFormat="1" applyFont="1" applyFill="1" applyBorder="1" applyAlignment="1">
      <alignment horizontal="center" vertical="center"/>
    </xf>
    <xf numFmtId="0" fontId="2" fillId="2" borderId="59" xfId="0" applyFont="1" applyFill="1" applyBorder="1" applyAlignment="1">
      <alignment horizontal="center"/>
    </xf>
    <xf numFmtId="0" fontId="2" fillId="2" borderId="60" xfId="0" applyFont="1" applyFill="1" applyBorder="1" applyAlignment="1">
      <alignment horizontal="center"/>
    </xf>
    <xf numFmtId="0" fontId="2" fillId="2" borderId="61" xfId="0" applyFont="1" applyFill="1" applyBorder="1" applyAlignment="1">
      <alignment horizontal="center"/>
    </xf>
    <xf numFmtId="0" fontId="2" fillId="3" borderId="20" xfId="0" applyFont="1" applyFill="1" applyBorder="1" applyAlignment="1">
      <alignment horizontal="center" vertical="center"/>
    </xf>
    <xf numFmtId="0" fontId="16" fillId="4" borderId="1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5"/>
  <sheetViews>
    <sheetView tabSelected="1" view="pageLayout" zoomScale="115" zoomScaleNormal="100" zoomScalePageLayoutView="115" workbookViewId="0">
      <selection activeCell="C90" sqref="C90:J90"/>
    </sheetView>
  </sheetViews>
  <sheetFormatPr defaultRowHeight="15" x14ac:dyDescent="0.25"/>
  <cols>
    <col min="1" max="1" width="4.85546875" style="14" customWidth="1"/>
    <col min="2" max="2" width="30" style="14" customWidth="1"/>
    <col min="3" max="3" width="14.7109375" style="14" customWidth="1"/>
    <col min="4" max="4" width="12.7109375" style="14" customWidth="1"/>
    <col min="5" max="5" width="13.7109375" style="14" customWidth="1"/>
    <col min="6" max="6" width="11.140625" style="14" customWidth="1"/>
    <col min="7" max="7" width="10" style="14" customWidth="1"/>
    <col min="8" max="8" width="11.5703125" style="14" customWidth="1"/>
    <col min="9" max="9" width="11.7109375" style="14" customWidth="1"/>
    <col min="10" max="10" width="10.28515625" style="14" customWidth="1"/>
    <col min="11" max="13" width="9.140625" hidden="1" customWidth="1"/>
  </cols>
  <sheetData>
    <row r="1" spans="1:13" ht="15.75" x14ac:dyDescent="0.25">
      <c r="B1" s="313" t="s">
        <v>193</v>
      </c>
      <c r="C1" s="313"/>
      <c r="D1" s="313"/>
      <c r="E1" s="313"/>
      <c r="G1" s="317" t="s">
        <v>60</v>
      </c>
      <c r="H1" s="317"/>
      <c r="I1" s="318" t="s">
        <v>61</v>
      </c>
      <c r="J1" s="318"/>
    </row>
    <row r="2" spans="1:13" ht="38.25" customHeight="1" x14ac:dyDescent="0.25">
      <c r="B2" s="314" t="s">
        <v>63</v>
      </c>
      <c r="C2" s="314"/>
      <c r="D2" s="314"/>
      <c r="E2" s="314"/>
      <c r="G2" s="319" t="s">
        <v>62</v>
      </c>
      <c r="H2" s="319"/>
      <c r="I2" s="320"/>
      <c r="J2" s="320"/>
    </row>
    <row r="3" spans="1:13" x14ac:dyDescent="0.25">
      <c r="G3" s="321"/>
      <c r="H3" s="321"/>
      <c r="I3" s="322"/>
      <c r="J3" s="322"/>
    </row>
    <row r="4" spans="1:13" ht="20.25" x14ac:dyDescent="0.25">
      <c r="A4" s="335" t="s">
        <v>222</v>
      </c>
      <c r="B4" s="335"/>
      <c r="C4" s="335"/>
      <c r="D4" s="335"/>
      <c r="E4" s="335"/>
      <c r="F4" s="335"/>
      <c r="G4" s="335"/>
      <c r="H4" s="335"/>
      <c r="I4" s="335"/>
      <c r="J4" s="335"/>
    </row>
    <row r="5" spans="1:13" ht="15.75" thickBot="1" x14ac:dyDescent="0.3">
      <c r="G5" s="348"/>
      <c r="H5" s="348"/>
      <c r="I5" s="348"/>
      <c r="J5" s="348"/>
    </row>
    <row r="6" spans="1:13" ht="24.75" customHeight="1" x14ac:dyDescent="0.25">
      <c r="A6" s="349" t="s">
        <v>0</v>
      </c>
      <c r="B6" s="351" t="s">
        <v>1</v>
      </c>
      <c r="C6" s="353" t="s">
        <v>2</v>
      </c>
      <c r="D6" s="342" t="s">
        <v>5</v>
      </c>
      <c r="E6" s="342"/>
      <c r="F6" s="342"/>
      <c r="G6" s="355" t="s">
        <v>6</v>
      </c>
      <c r="H6" s="342" t="s">
        <v>7</v>
      </c>
      <c r="I6" s="342"/>
      <c r="J6" s="343"/>
      <c r="K6" s="2"/>
      <c r="L6" s="2"/>
      <c r="M6" s="4"/>
    </row>
    <row r="7" spans="1:13" ht="41.25" customHeight="1" x14ac:dyDescent="0.25">
      <c r="A7" s="350"/>
      <c r="B7" s="352"/>
      <c r="C7" s="354"/>
      <c r="D7" s="48" t="s">
        <v>3</v>
      </c>
      <c r="E7" s="48" t="s">
        <v>168</v>
      </c>
      <c r="F7" s="271" t="s">
        <v>4</v>
      </c>
      <c r="G7" s="356"/>
      <c r="H7" s="250" t="s">
        <v>8</v>
      </c>
      <c r="I7" s="250" t="s">
        <v>9</v>
      </c>
      <c r="J7" s="49" t="s">
        <v>10</v>
      </c>
      <c r="K7" s="1"/>
      <c r="L7" s="1"/>
      <c r="M7" s="5"/>
    </row>
    <row r="8" spans="1:13" x14ac:dyDescent="0.25">
      <c r="A8" s="323" t="s">
        <v>11</v>
      </c>
      <c r="B8" s="324"/>
      <c r="C8" s="143">
        <f>SUM(C10+УСЛУГЕ!C5+РАДОВИ!C5)</f>
        <v>103502328</v>
      </c>
      <c r="D8" s="325"/>
      <c r="E8" s="325"/>
      <c r="F8" s="325"/>
      <c r="G8" s="325"/>
      <c r="H8" s="325"/>
      <c r="I8" s="325"/>
      <c r="J8" s="326"/>
      <c r="K8" s="1"/>
      <c r="L8" s="1"/>
      <c r="M8" s="5"/>
    </row>
    <row r="9" spans="1:13" x14ac:dyDescent="0.25">
      <c r="A9" s="333" t="s">
        <v>223</v>
      </c>
      <c r="B9" s="334"/>
      <c r="C9" s="144"/>
      <c r="D9" s="327"/>
      <c r="E9" s="327"/>
      <c r="F9" s="327"/>
      <c r="G9" s="327"/>
      <c r="H9" s="327"/>
      <c r="I9" s="327"/>
      <c r="J9" s="328"/>
      <c r="K9" s="1"/>
      <c r="L9" s="1"/>
      <c r="M9" s="5"/>
    </row>
    <row r="10" spans="1:13" ht="15.75" thickBot="1" x14ac:dyDescent="0.3">
      <c r="A10" s="331" t="s">
        <v>18</v>
      </c>
      <c r="B10" s="332"/>
      <c r="C10" s="52">
        <f>SUM(C11+C15+C23+C40+C48+C55+C62+C66+C72+C78+C82+C88+C96+C100+C104+C110)</f>
        <v>34903333</v>
      </c>
      <c r="D10" s="329"/>
      <c r="E10" s="329"/>
      <c r="F10" s="329"/>
      <c r="G10" s="329"/>
      <c r="H10" s="329"/>
      <c r="I10" s="329"/>
      <c r="J10" s="330"/>
      <c r="K10" s="1"/>
      <c r="L10" s="1"/>
      <c r="M10" s="5"/>
    </row>
    <row r="11" spans="1:13" ht="29.25" customHeight="1" x14ac:dyDescent="0.25">
      <c r="A11" s="305" t="s">
        <v>24</v>
      </c>
      <c r="B11" s="12" t="s">
        <v>12</v>
      </c>
      <c r="C11" s="11">
        <v>7500000</v>
      </c>
      <c r="D11" s="74">
        <v>7500000</v>
      </c>
      <c r="E11" s="74">
        <v>9000000</v>
      </c>
      <c r="F11" s="145" t="s">
        <v>13</v>
      </c>
      <c r="G11" s="146" t="s">
        <v>17</v>
      </c>
      <c r="H11" s="33" t="s">
        <v>95</v>
      </c>
      <c r="I11" s="33" t="s">
        <v>21</v>
      </c>
      <c r="J11" s="34" t="s">
        <v>22</v>
      </c>
      <c r="K11" s="2"/>
      <c r="L11" s="2"/>
      <c r="M11" s="4"/>
    </row>
    <row r="12" spans="1:13" ht="31.5" customHeight="1" x14ac:dyDescent="0.25">
      <c r="A12" s="306"/>
      <c r="B12" s="248" t="s">
        <v>14</v>
      </c>
      <c r="C12" s="300" t="s">
        <v>145</v>
      </c>
      <c r="D12" s="300"/>
      <c r="E12" s="300"/>
      <c r="F12" s="300"/>
      <c r="G12" s="300"/>
      <c r="H12" s="300"/>
      <c r="I12" s="300"/>
      <c r="J12" s="301"/>
      <c r="K12" s="1"/>
      <c r="L12" s="1"/>
      <c r="M12" s="5"/>
    </row>
    <row r="13" spans="1:13" ht="30" x14ac:dyDescent="0.25">
      <c r="A13" s="306"/>
      <c r="B13" s="249" t="s">
        <v>15</v>
      </c>
      <c r="C13" s="338" t="s">
        <v>19</v>
      </c>
      <c r="D13" s="339"/>
      <c r="E13" s="339"/>
      <c r="F13" s="339"/>
      <c r="G13" s="339"/>
      <c r="H13" s="339"/>
      <c r="I13" s="339"/>
      <c r="J13" s="339"/>
      <c r="K13" s="339"/>
      <c r="L13" s="339"/>
      <c r="M13" s="340"/>
    </row>
    <row r="14" spans="1:13" ht="21.75" customHeight="1" thickBot="1" x14ac:dyDescent="0.3">
      <c r="A14" s="307"/>
      <c r="B14" s="65" t="s">
        <v>16</v>
      </c>
      <c r="C14" s="341" t="s">
        <v>224</v>
      </c>
      <c r="D14" s="341"/>
      <c r="E14" s="341"/>
      <c r="F14" s="341"/>
      <c r="G14" s="341"/>
      <c r="H14" s="341"/>
      <c r="I14" s="341"/>
      <c r="J14" s="344"/>
      <c r="K14" s="3"/>
      <c r="L14" s="3"/>
      <c r="M14" s="6"/>
    </row>
    <row r="15" spans="1:13" ht="28.5" x14ac:dyDescent="0.25">
      <c r="A15" s="305" t="s">
        <v>23</v>
      </c>
      <c r="B15" s="72" t="s">
        <v>25</v>
      </c>
      <c r="C15" s="11">
        <v>2016667</v>
      </c>
      <c r="D15" s="276">
        <v>2016667</v>
      </c>
      <c r="E15" s="74">
        <v>2420000</v>
      </c>
      <c r="F15" s="277"/>
      <c r="G15" s="76"/>
      <c r="H15" s="33"/>
      <c r="I15" s="33"/>
      <c r="J15" s="34"/>
      <c r="K15" s="2"/>
      <c r="L15" s="2"/>
      <c r="M15" s="4"/>
    </row>
    <row r="16" spans="1:13" x14ac:dyDescent="0.25">
      <c r="A16" s="306"/>
      <c r="B16" s="103" t="s">
        <v>123</v>
      </c>
      <c r="C16" s="148"/>
      <c r="D16" s="105">
        <v>1600000</v>
      </c>
      <c r="E16" s="106">
        <v>1920000</v>
      </c>
      <c r="F16" s="107" t="s">
        <v>169</v>
      </c>
      <c r="G16" s="345" t="s">
        <v>26</v>
      </c>
      <c r="H16" s="41" t="s">
        <v>48</v>
      </c>
      <c r="I16" s="41" t="s">
        <v>48</v>
      </c>
      <c r="J16" s="42" t="s">
        <v>49</v>
      </c>
      <c r="K16" s="1"/>
      <c r="L16" s="1"/>
      <c r="M16" s="5"/>
    </row>
    <row r="17" spans="1:13" x14ac:dyDescent="0.25">
      <c r="A17" s="306"/>
      <c r="B17" s="108" t="s">
        <v>124</v>
      </c>
      <c r="C17" s="149"/>
      <c r="D17" s="110">
        <v>416667</v>
      </c>
      <c r="E17" s="110">
        <v>500000</v>
      </c>
      <c r="F17" s="111" t="s">
        <v>170</v>
      </c>
      <c r="G17" s="346"/>
      <c r="H17" s="43" t="s">
        <v>71</v>
      </c>
      <c r="I17" s="43" t="s">
        <v>71</v>
      </c>
      <c r="J17" s="44" t="s">
        <v>72</v>
      </c>
      <c r="K17" s="1"/>
      <c r="L17" s="1"/>
      <c r="M17" s="5"/>
    </row>
    <row r="18" spans="1:13" ht="30" customHeight="1" x14ac:dyDescent="0.25">
      <c r="A18" s="306"/>
      <c r="B18" s="248" t="s">
        <v>14</v>
      </c>
      <c r="C18" s="336" t="s">
        <v>228</v>
      </c>
      <c r="D18" s="336"/>
      <c r="E18" s="336"/>
      <c r="F18" s="336"/>
      <c r="G18" s="336"/>
      <c r="H18" s="336"/>
      <c r="I18" s="336"/>
      <c r="J18" s="337"/>
      <c r="K18" s="1"/>
      <c r="L18" s="1"/>
      <c r="M18" s="5"/>
    </row>
    <row r="19" spans="1:13" ht="30" x14ac:dyDescent="0.25">
      <c r="A19" s="306"/>
      <c r="B19" s="249" t="s">
        <v>15</v>
      </c>
      <c r="C19" s="338" t="s">
        <v>27</v>
      </c>
      <c r="D19" s="339"/>
      <c r="E19" s="339"/>
      <c r="F19" s="339"/>
      <c r="G19" s="339"/>
      <c r="H19" s="339"/>
      <c r="I19" s="339"/>
      <c r="J19" s="339"/>
      <c r="K19" s="339"/>
      <c r="L19" s="339"/>
      <c r="M19" s="340"/>
    </row>
    <row r="20" spans="1:13" ht="15.75" thickBot="1" x14ac:dyDescent="0.3">
      <c r="A20" s="307"/>
      <c r="B20" s="65" t="s">
        <v>16</v>
      </c>
      <c r="C20" s="341" t="s">
        <v>146</v>
      </c>
      <c r="D20" s="341"/>
      <c r="E20" s="341"/>
      <c r="F20" s="341"/>
      <c r="G20" s="341"/>
      <c r="H20" s="341"/>
      <c r="I20" s="341"/>
      <c r="J20" s="344"/>
      <c r="K20" s="3"/>
      <c r="L20" s="3"/>
      <c r="M20" s="6"/>
    </row>
    <row r="22" spans="1:13" ht="15.75" thickBot="1" x14ac:dyDescent="0.3"/>
    <row r="23" spans="1:13" ht="29.25" thickBot="1" x14ac:dyDescent="0.3">
      <c r="A23" s="305" t="s">
        <v>53</v>
      </c>
      <c r="B23" s="53" t="s">
        <v>28</v>
      </c>
      <c r="C23" s="54">
        <f>SUM(D24:D36)</f>
        <v>3470000</v>
      </c>
      <c r="D23" s="55">
        <f>SUM(D24:D36)</f>
        <v>3470000</v>
      </c>
      <c r="E23" s="55">
        <f>SUM(E24:E36)</f>
        <v>4164000</v>
      </c>
      <c r="F23" s="147"/>
      <c r="G23" s="150"/>
      <c r="H23" s="71"/>
      <c r="I23" s="71"/>
      <c r="J23" s="151"/>
      <c r="K23" s="2"/>
      <c r="L23" s="2"/>
      <c r="M23" s="4"/>
    </row>
    <row r="24" spans="1:13" x14ac:dyDescent="0.25">
      <c r="A24" s="306"/>
      <c r="B24" s="152" t="s">
        <v>29</v>
      </c>
      <c r="C24" s="153"/>
      <c r="D24" s="154">
        <v>500000</v>
      </c>
      <c r="E24" s="154">
        <f>SUM(D24*0.2)+D24</f>
        <v>600000</v>
      </c>
      <c r="F24" s="155" t="s">
        <v>41</v>
      </c>
      <c r="G24" s="315" t="s">
        <v>26</v>
      </c>
      <c r="H24" s="156" t="s">
        <v>20</v>
      </c>
      <c r="I24" s="156" t="s">
        <v>20</v>
      </c>
      <c r="J24" s="157" t="s">
        <v>43</v>
      </c>
      <c r="K24" s="1"/>
      <c r="L24" s="1"/>
      <c r="M24" s="5"/>
    </row>
    <row r="25" spans="1:13" x14ac:dyDescent="0.25">
      <c r="A25" s="306"/>
      <c r="B25" s="158" t="s">
        <v>30</v>
      </c>
      <c r="C25" s="159"/>
      <c r="D25" s="160">
        <v>200000</v>
      </c>
      <c r="E25" s="160">
        <f t="shared" ref="E25:E36" si="0">SUM(D25*0.2)+D25</f>
        <v>240000</v>
      </c>
      <c r="F25" s="161" t="s">
        <v>41</v>
      </c>
      <c r="G25" s="347"/>
      <c r="H25" s="162" t="s">
        <v>20</v>
      </c>
      <c r="I25" s="162" t="s">
        <v>20</v>
      </c>
      <c r="J25" s="163" t="s">
        <v>43</v>
      </c>
      <c r="K25" s="1"/>
      <c r="L25" s="1"/>
      <c r="M25" s="5"/>
    </row>
    <row r="26" spans="1:13" x14ac:dyDescent="0.25">
      <c r="A26" s="306"/>
      <c r="B26" s="158" t="s">
        <v>31</v>
      </c>
      <c r="C26" s="159"/>
      <c r="D26" s="160">
        <v>200000</v>
      </c>
      <c r="E26" s="160">
        <f t="shared" si="0"/>
        <v>240000</v>
      </c>
      <c r="F26" s="161" t="s">
        <v>41</v>
      </c>
      <c r="G26" s="347"/>
      <c r="H26" s="162" t="s">
        <v>44</v>
      </c>
      <c r="I26" s="162" t="s">
        <v>44</v>
      </c>
      <c r="J26" s="163" t="s">
        <v>45</v>
      </c>
      <c r="K26" s="1"/>
      <c r="L26" s="1"/>
      <c r="M26" s="5"/>
    </row>
    <row r="27" spans="1:13" x14ac:dyDescent="0.25">
      <c r="A27" s="306"/>
      <c r="B27" s="158" t="s">
        <v>32</v>
      </c>
      <c r="C27" s="159"/>
      <c r="D27" s="160">
        <v>100000</v>
      </c>
      <c r="E27" s="160">
        <f t="shared" si="0"/>
        <v>120000</v>
      </c>
      <c r="F27" s="161" t="s">
        <v>41</v>
      </c>
      <c r="G27" s="347"/>
      <c r="H27" s="162" t="s">
        <v>48</v>
      </c>
      <c r="I27" s="162" t="s">
        <v>48</v>
      </c>
      <c r="J27" s="163" t="s">
        <v>49</v>
      </c>
      <c r="K27" s="1"/>
      <c r="L27" s="1"/>
      <c r="M27" s="5"/>
    </row>
    <row r="28" spans="1:13" x14ac:dyDescent="0.25">
      <c r="A28" s="306"/>
      <c r="B28" s="158" t="s">
        <v>33</v>
      </c>
      <c r="C28" s="159"/>
      <c r="D28" s="160">
        <v>120000</v>
      </c>
      <c r="E28" s="160">
        <f t="shared" si="0"/>
        <v>144000</v>
      </c>
      <c r="F28" s="161" t="s">
        <v>41</v>
      </c>
      <c r="G28" s="347"/>
      <c r="H28" s="162" t="s">
        <v>48</v>
      </c>
      <c r="I28" s="162" t="s">
        <v>48</v>
      </c>
      <c r="J28" s="163" t="s">
        <v>49</v>
      </c>
      <c r="K28" s="1"/>
      <c r="L28" s="1"/>
      <c r="M28" s="5"/>
    </row>
    <row r="29" spans="1:13" x14ac:dyDescent="0.25">
      <c r="A29" s="306"/>
      <c r="B29" s="158" t="s">
        <v>34</v>
      </c>
      <c r="C29" s="159"/>
      <c r="D29" s="160">
        <v>600000</v>
      </c>
      <c r="E29" s="160">
        <f t="shared" si="0"/>
        <v>720000</v>
      </c>
      <c r="F29" s="161" t="s">
        <v>42</v>
      </c>
      <c r="G29" s="347"/>
      <c r="H29" s="162" t="s">
        <v>48</v>
      </c>
      <c r="I29" s="162" t="s">
        <v>48</v>
      </c>
      <c r="J29" s="163" t="s">
        <v>49</v>
      </c>
      <c r="K29" s="1"/>
      <c r="L29" s="1"/>
      <c r="M29" s="5"/>
    </row>
    <row r="30" spans="1:13" ht="15" customHeight="1" x14ac:dyDescent="0.25">
      <c r="A30" s="306"/>
      <c r="B30" s="158" t="s">
        <v>35</v>
      </c>
      <c r="C30" s="159"/>
      <c r="D30" s="160">
        <v>600000</v>
      </c>
      <c r="E30" s="160">
        <f t="shared" si="0"/>
        <v>720000</v>
      </c>
      <c r="F30" s="161" t="s">
        <v>148</v>
      </c>
      <c r="G30" s="347"/>
      <c r="H30" s="162" t="s">
        <v>46</v>
      </c>
      <c r="I30" s="162" t="s">
        <v>46</v>
      </c>
      <c r="J30" s="163" t="s">
        <v>47</v>
      </c>
      <c r="K30" s="1"/>
      <c r="L30" s="1"/>
      <c r="M30" s="5"/>
    </row>
    <row r="31" spans="1:13" ht="15.75" customHeight="1" x14ac:dyDescent="0.25">
      <c r="A31" s="306"/>
      <c r="B31" s="158" t="s">
        <v>36</v>
      </c>
      <c r="C31" s="159"/>
      <c r="D31" s="160">
        <v>150000</v>
      </c>
      <c r="E31" s="160">
        <f t="shared" si="0"/>
        <v>180000</v>
      </c>
      <c r="F31" s="161" t="s">
        <v>41</v>
      </c>
      <c r="G31" s="347"/>
      <c r="H31" s="162" t="s">
        <v>44</v>
      </c>
      <c r="I31" s="162" t="s">
        <v>44</v>
      </c>
      <c r="J31" s="163" t="s">
        <v>45</v>
      </c>
      <c r="K31" s="1"/>
      <c r="L31" s="1"/>
      <c r="M31" s="5"/>
    </row>
    <row r="32" spans="1:13" ht="15.75" customHeight="1" x14ac:dyDescent="0.25">
      <c r="A32" s="306"/>
      <c r="B32" s="158" t="s">
        <v>37</v>
      </c>
      <c r="C32" s="159"/>
      <c r="D32" s="160">
        <v>150000</v>
      </c>
      <c r="E32" s="160">
        <f t="shared" si="0"/>
        <v>180000</v>
      </c>
      <c r="F32" s="161" t="s">
        <v>41</v>
      </c>
      <c r="G32" s="347"/>
      <c r="H32" s="162" t="s">
        <v>44</v>
      </c>
      <c r="I32" s="162" t="s">
        <v>44</v>
      </c>
      <c r="J32" s="163" t="s">
        <v>45</v>
      </c>
      <c r="K32" s="1"/>
      <c r="L32" s="1"/>
      <c r="M32" s="5"/>
    </row>
    <row r="33" spans="1:13" ht="15.75" customHeight="1" x14ac:dyDescent="0.25">
      <c r="A33" s="306"/>
      <c r="B33" s="158" t="s">
        <v>38</v>
      </c>
      <c r="C33" s="159"/>
      <c r="D33" s="160">
        <v>100000</v>
      </c>
      <c r="E33" s="160">
        <f t="shared" si="0"/>
        <v>120000</v>
      </c>
      <c r="F33" s="161" t="s">
        <v>41</v>
      </c>
      <c r="G33" s="347"/>
      <c r="H33" s="162" t="s">
        <v>44</v>
      </c>
      <c r="I33" s="162" t="s">
        <v>44</v>
      </c>
      <c r="J33" s="163" t="s">
        <v>45</v>
      </c>
      <c r="K33" s="1"/>
      <c r="L33" s="1"/>
      <c r="M33" s="5"/>
    </row>
    <row r="34" spans="1:13" ht="28.5" x14ac:dyDescent="0.25">
      <c r="A34" s="306"/>
      <c r="B34" s="158" t="s">
        <v>39</v>
      </c>
      <c r="C34" s="159"/>
      <c r="D34" s="160">
        <v>300000</v>
      </c>
      <c r="E34" s="160">
        <f t="shared" si="0"/>
        <v>360000</v>
      </c>
      <c r="F34" s="161" t="s">
        <v>41</v>
      </c>
      <c r="G34" s="347"/>
      <c r="H34" s="162" t="s">
        <v>50</v>
      </c>
      <c r="I34" s="162" t="s">
        <v>50</v>
      </c>
      <c r="J34" s="163" t="s">
        <v>51</v>
      </c>
      <c r="K34" s="1"/>
      <c r="L34" s="1"/>
      <c r="M34" s="5"/>
    </row>
    <row r="35" spans="1:13" ht="28.5" x14ac:dyDescent="0.25">
      <c r="A35" s="306"/>
      <c r="B35" s="164" t="s">
        <v>40</v>
      </c>
      <c r="C35" s="165"/>
      <c r="D35" s="166">
        <v>300000</v>
      </c>
      <c r="E35" s="166">
        <f t="shared" si="0"/>
        <v>360000</v>
      </c>
      <c r="F35" s="167" t="s">
        <v>41</v>
      </c>
      <c r="G35" s="347"/>
      <c r="H35" s="168" t="s">
        <v>50</v>
      </c>
      <c r="I35" s="168" t="s">
        <v>50</v>
      </c>
      <c r="J35" s="169" t="s">
        <v>51</v>
      </c>
      <c r="K35" s="1"/>
      <c r="L35" s="1"/>
      <c r="M35" s="5"/>
    </row>
    <row r="36" spans="1:13" x14ac:dyDescent="0.25">
      <c r="A36" s="306"/>
      <c r="B36" s="170" t="s">
        <v>126</v>
      </c>
      <c r="C36" s="171"/>
      <c r="D36" s="172">
        <v>150000</v>
      </c>
      <c r="E36" s="172">
        <f t="shared" si="0"/>
        <v>180000</v>
      </c>
      <c r="F36" s="173" t="s">
        <v>41</v>
      </c>
      <c r="G36" s="316"/>
      <c r="H36" s="174" t="s">
        <v>95</v>
      </c>
      <c r="I36" s="174" t="s">
        <v>95</v>
      </c>
      <c r="J36" s="175" t="s">
        <v>125</v>
      </c>
      <c r="K36" s="1"/>
      <c r="L36" s="1"/>
      <c r="M36" s="5"/>
    </row>
    <row r="37" spans="1:13" ht="33.75" customHeight="1" x14ac:dyDescent="0.25">
      <c r="A37" s="306"/>
      <c r="B37" s="64" t="s">
        <v>14</v>
      </c>
      <c r="C37" s="336" t="s">
        <v>52</v>
      </c>
      <c r="D37" s="336"/>
      <c r="E37" s="336"/>
      <c r="F37" s="336"/>
      <c r="G37" s="336"/>
      <c r="H37" s="336"/>
      <c r="I37" s="336"/>
      <c r="J37" s="337"/>
      <c r="K37" s="1"/>
      <c r="L37" s="1"/>
      <c r="M37" s="5"/>
    </row>
    <row r="38" spans="1:13" ht="30" x14ac:dyDescent="0.25">
      <c r="A38" s="306"/>
      <c r="B38" s="228" t="s">
        <v>15</v>
      </c>
      <c r="C38" s="338" t="s">
        <v>27</v>
      </c>
      <c r="D38" s="339"/>
      <c r="E38" s="339"/>
      <c r="F38" s="339"/>
      <c r="G38" s="339"/>
      <c r="H38" s="339"/>
      <c r="I38" s="339"/>
      <c r="J38" s="339"/>
      <c r="K38" s="339"/>
      <c r="L38" s="339"/>
      <c r="M38" s="340"/>
    </row>
    <row r="39" spans="1:13" ht="15.75" thickBot="1" x14ac:dyDescent="0.3">
      <c r="A39" s="307"/>
      <c r="B39" s="65" t="s">
        <v>16</v>
      </c>
      <c r="C39" s="341" t="s">
        <v>166</v>
      </c>
      <c r="D39" s="341"/>
      <c r="E39" s="341"/>
      <c r="F39" s="341"/>
      <c r="G39" s="341"/>
      <c r="H39" s="341"/>
      <c r="I39" s="341"/>
      <c r="J39" s="341"/>
      <c r="K39" s="3"/>
      <c r="L39" s="3"/>
      <c r="M39" s="6"/>
    </row>
    <row r="40" spans="1:13" ht="15.75" thickBot="1" x14ac:dyDescent="0.3">
      <c r="A40" s="305" t="s">
        <v>73</v>
      </c>
      <c r="B40" s="176" t="s">
        <v>54</v>
      </c>
      <c r="C40" s="54">
        <f>SUM(D41:D42)</f>
        <v>1200000</v>
      </c>
      <c r="D40" s="55">
        <f>SUM(D41:D42)</f>
        <v>1200000</v>
      </c>
      <c r="E40" s="55">
        <f>SUM(E41:E42)</f>
        <v>1440000</v>
      </c>
      <c r="F40" s="177"/>
      <c r="G40" s="57"/>
      <c r="H40" s="58"/>
      <c r="I40" s="58"/>
      <c r="J40" s="58"/>
      <c r="K40" s="2"/>
      <c r="L40" s="2"/>
      <c r="M40" s="4"/>
    </row>
    <row r="41" spans="1:13" x14ac:dyDescent="0.25">
      <c r="A41" s="306"/>
      <c r="B41" s="178" t="s">
        <v>55</v>
      </c>
      <c r="C41" s="179"/>
      <c r="D41" s="61">
        <v>800000</v>
      </c>
      <c r="E41" s="160">
        <f t="shared" ref="E41:E42" si="1">SUM(D41*0.2)+D41</f>
        <v>960000</v>
      </c>
      <c r="F41" s="180" t="s">
        <v>57</v>
      </c>
      <c r="G41" s="315" t="s">
        <v>26</v>
      </c>
      <c r="H41" s="28" t="s">
        <v>20</v>
      </c>
      <c r="I41" s="28" t="s">
        <v>20</v>
      </c>
      <c r="J41" s="28" t="s">
        <v>43</v>
      </c>
      <c r="K41" s="1"/>
      <c r="L41" s="1"/>
      <c r="M41" s="5"/>
    </row>
    <row r="42" spans="1:13" x14ac:dyDescent="0.25">
      <c r="A42" s="306"/>
      <c r="B42" s="181" t="s">
        <v>56</v>
      </c>
      <c r="C42" s="182"/>
      <c r="D42" s="183">
        <v>400000</v>
      </c>
      <c r="E42" s="160">
        <f t="shared" si="1"/>
        <v>480000</v>
      </c>
      <c r="F42" s="184" t="s">
        <v>57</v>
      </c>
      <c r="G42" s="316"/>
      <c r="H42" s="93" t="s">
        <v>58</v>
      </c>
      <c r="I42" s="93" t="s">
        <v>58</v>
      </c>
      <c r="J42" s="93" t="s">
        <v>59</v>
      </c>
      <c r="K42" s="1"/>
      <c r="L42" s="1"/>
      <c r="M42" s="5"/>
    </row>
    <row r="43" spans="1:13" ht="31.5" customHeight="1" x14ac:dyDescent="0.25">
      <c r="A43" s="306"/>
      <c r="B43" s="64" t="s">
        <v>14</v>
      </c>
      <c r="C43" s="300" t="s">
        <v>175</v>
      </c>
      <c r="D43" s="300"/>
      <c r="E43" s="300"/>
      <c r="F43" s="300"/>
      <c r="G43" s="300"/>
      <c r="H43" s="300"/>
      <c r="I43" s="300"/>
      <c r="J43" s="300"/>
      <c r="K43" s="1"/>
      <c r="L43" s="1"/>
      <c r="M43" s="5"/>
    </row>
    <row r="44" spans="1:13" ht="30" x14ac:dyDescent="0.25">
      <c r="A44" s="306"/>
      <c r="B44" s="228" t="s">
        <v>15</v>
      </c>
      <c r="C44" s="338" t="s">
        <v>122</v>
      </c>
      <c r="D44" s="339"/>
      <c r="E44" s="339"/>
      <c r="F44" s="339"/>
      <c r="G44" s="339"/>
      <c r="H44" s="339"/>
      <c r="I44" s="339"/>
      <c r="J44" s="339"/>
      <c r="K44" s="339"/>
      <c r="L44" s="339"/>
      <c r="M44" s="340"/>
    </row>
    <row r="45" spans="1:13" ht="34.5" customHeight="1" thickBot="1" x14ac:dyDescent="0.3">
      <c r="A45" s="307"/>
      <c r="B45" s="65" t="s">
        <v>16</v>
      </c>
      <c r="C45" s="341" t="s">
        <v>166</v>
      </c>
      <c r="D45" s="341"/>
      <c r="E45" s="341"/>
      <c r="F45" s="341"/>
      <c r="G45" s="341"/>
      <c r="H45" s="341"/>
      <c r="I45" s="341"/>
      <c r="J45" s="341"/>
      <c r="K45" s="3"/>
      <c r="L45" s="3"/>
      <c r="M45" s="6"/>
    </row>
    <row r="47" spans="1:13" ht="15.75" thickBot="1" x14ac:dyDescent="0.3"/>
    <row r="48" spans="1:13" x14ac:dyDescent="0.25">
      <c r="A48" s="305" t="s">
        <v>85</v>
      </c>
      <c r="B48" s="100" t="s">
        <v>107</v>
      </c>
      <c r="C48" s="237" t="s">
        <v>197</v>
      </c>
      <c r="D48" s="237" t="s">
        <v>197</v>
      </c>
      <c r="E48" s="237" t="s">
        <v>198</v>
      </c>
      <c r="F48" s="237" t="s">
        <v>199</v>
      </c>
      <c r="G48" s="357" t="s">
        <v>26</v>
      </c>
      <c r="H48" s="237" t="s">
        <v>21</v>
      </c>
      <c r="I48" s="237" t="s">
        <v>21</v>
      </c>
      <c r="J48" s="237" t="s">
        <v>21</v>
      </c>
    </row>
    <row r="49" spans="1:10" x14ac:dyDescent="0.25">
      <c r="A49" s="306"/>
      <c r="B49" s="236" t="s">
        <v>196</v>
      </c>
      <c r="C49" s="237"/>
      <c r="D49" s="237" t="s">
        <v>200</v>
      </c>
      <c r="E49" s="237" t="s">
        <v>203</v>
      </c>
      <c r="F49" s="237" t="s">
        <v>199</v>
      </c>
      <c r="G49" s="309"/>
      <c r="H49" s="237" t="s">
        <v>21</v>
      </c>
      <c r="I49" s="237" t="s">
        <v>21</v>
      </c>
      <c r="J49" s="237" t="s">
        <v>21</v>
      </c>
    </row>
    <row r="50" spans="1:10" x14ac:dyDescent="0.25">
      <c r="A50" s="306"/>
      <c r="B50" s="236" t="s">
        <v>195</v>
      </c>
      <c r="C50" s="237"/>
      <c r="D50" s="237" t="s">
        <v>201</v>
      </c>
      <c r="E50" s="237" t="s">
        <v>202</v>
      </c>
      <c r="F50" s="237" t="s">
        <v>199</v>
      </c>
      <c r="G50" s="358"/>
      <c r="H50" s="237" t="s">
        <v>21</v>
      </c>
      <c r="I50" s="237" t="s">
        <v>21</v>
      </c>
      <c r="J50" s="237" t="s">
        <v>21</v>
      </c>
    </row>
    <row r="51" spans="1:10" ht="29.25" customHeight="1" x14ac:dyDescent="0.25">
      <c r="A51" s="306"/>
      <c r="B51" s="95" t="s">
        <v>14</v>
      </c>
      <c r="C51" s="296" t="s">
        <v>108</v>
      </c>
      <c r="D51" s="367"/>
      <c r="E51" s="367"/>
      <c r="F51" s="367"/>
      <c r="G51" s="367"/>
      <c r="H51" s="367"/>
      <c r="I51" s="367"/>
      <c r="J51" s="298"/>
    </row>
    <row r="52" spans="1:10" ht="30" x14ac:dyDescent="0.25">
      <c r="A52" s="306"/>
      <c r="B52" s="96" t="s">
        <v>15</v>
      </c>
      <c r="C52" s="290" t="s">
        <v>27</v>
      </c>
      <c r="D52" s="291"/>
      <c r="E52" s="291"/>
      <c r="F52" s="291"/>
      <c r="G52" s="291"/>
      <c r="H52" s="291"/>
      <c r="I52" s="291"/>
      <c r="J52" s="292"/>
    </row>
    <row r="53" spans="1:10" ht="15" customHeight="1" thickBot="1" x14ac:dyDescent="0.3">
      <c r="A53" s="306"/>
      <c r="B53" s="365" t="s">
        <v>16</v>
      </c>
      <c r="C53" s="359" t="s">
        <v>173</v>
      </c>
      <c r="D53" s="360"/>
      <c r="E53" s="360"/>
      <c r="F53" s="360"/>
      <c r="G53" s="360"/>
      <c r="H53" s="360"/>
      <c r="I53" s="360"/>
      <c r="J53" s="361"/>
    </row>
    <row r="54" spans="1:10" ht="15.75" hidden="1" customHeight="1" thickBot="1" x14ac:dyDescent="0.3">
      <c r="A54" s="307"/>
      <c r="B54" s="366"/>
      <c r="C54" s="362"/>
      <c r="D54" s="363"/>
      <c r="E54" s="363"/>
      <c r="F54" s="363"/>
      <c r="G54" s="363"/>
      <c r="H54" s="363"/>
      <c r="I54" s="363"/>
      <c r="J54" s="364"/>
    </row>
    <row r="55" spans="1:10" ht="15.75" thickBot="1" x14ac:dyDescent="0.3">
      <c r="A55" s="305" t="s">
        <v>87</v>
      </c>
      <c r="B55" s="185" t="s">
        <v>110</v>
      </c>
      <c r="C55" s="186">
        <f>SUM(D56:D58)</f>
        <v>800000</v>
      </c>
      <c r="D55" s="186">
        <f>SUM(D56:D58)</f>
        <v>800000</v>
      </c>
      <c r="E55" s="186">
        <f>SUM(E56:E58)</f>
        <v>960000</v>
      </c>
      <c r="F55" s="187"/>
      <c r="G55" s="308" t="s">
        <v>26</v>
      </c>
      <c r="H55" s="187"/>
      <c r="I55" s="187"/>
      <c r="J55" s="189"/>
    </row>
    <row r="56" spans="1:10" x14ac:dyDescent="0.25">
      <c r="A56" s="306"/>
      <c r="B56" s="190" t="s">
        <v>111</v>
      </c>
      <c r="C56" s="191"/>
      <c r="D56" s="192">
        <v>450000</v>
      </c>
      <c r="E56" s="192">
        <v>540000</v>
      </c>
      <c r="F56" s="193" t="s">
        <v>114</v>
      </c>
      <c r="G56" s="309"/>
      <c r="H56" s="193" t="s">
        <v>115</v>
      </c>
      <c r="I56" s="193" t="s">
        <v>115</v>
      </c>
      <c r="J56" s="194" t="s">
        <v>116</v>
      </c>
    </row>
    <row r="57" spans="1:10" x14ac:dyDescent="0.25">
      <c r="A57" s="306"/>
      <c r="B57" s="86" t="s">
        <v>112</v>
      </c>
      <c r="C57" s="195"/>
      <c r="D57" s="196">
        <v>250000</v>
      </c>
      <c r="E57" s="196">
        <v>300000</v>
      </c>
      <c r="F57" s="197" t="s">
        <v>114</v>
      </c>
      <c r="G57" s="309"/>
      <c r="H57" s="197" t="s">
        <v>115</v>
      </c>
      <c r="I57" s="197" t="s">
        <v>115</v>
      </c>
      <c r="J57" s="198" t="s">
        <v>116</v>
      </c>
    </row>
    <row r="58" spans="1:10" ht="15.75" thickBot="1" x14ac:dyDescent="0.3">
      <c r="A58" s="306"/>
      <c r="B58" s="90" t="s">
        <v>113</v>
      </c>
      <c r="C58" s="199"/>
      <c r="D58" s="200">
        <v>100000</v>
      </c>
      <c r="E58" s="200">
        <v>120000</v>
      </c>
      <c r="F58" s="201" t="s">
        <v>187</v>
      </c>
      <c r="G58" s="310"/>
      <c r="H58" s="201" t="s">
        <v>48</v>
      </c>
      <c r="I58" s="201" t="s">
        <v>48</v>
      </c>
      <c r="J58" s="202" t="s">
        <v>49</v>
      </c>
    </row>
    <row r="59" spans="1:10" ht="60.75" customHeight="1" x14ac:dyDescent="0.25">
      <c r="A59" s="306"/>
      <c r="B59" s="227" t="s">
        <v>14</v>
      </c>
      <c r="C59" s="286" t="s">
        <v>117</v>
      </c>
      <c r="D59" s="287"/>
      <c r="E59" s="287"/>
      <c r="F59" s="287"/>
      <c r="G59" s="287"/>
      <c r="H59" s="287"/>
      <c r="I59" s="287"/>
      <c r="J59" s="289"/>
    </row>
    <row r="60" spans="1:10" ht="30" x14ac:dyDescent="0.25">
      <c r="A60" s="306"/>
      <c r="B60" s="96" t="s">
        <v>15</v>
      </c>
      <c r="C60" s="290" t="s">
        <v>27</v>
      </c>
      <c r="D60" s="291"/>
      <c r="E60" s="291"/>
      <c r="F60" s="291"/>
      <c r="G60" s="291"/>
      <c r="H60" s="291"/>
      <c r="I60" s="291"/>
      <c r="J60" s="292"/>
    </row>
    <row r="61" spans="1:10" ht="15.75" thickBot="1" x14ac:dyDescent="0.3">
      <c r="A61" s="307"/>
      <c r="B61" s="97" t="s">
        <v>16</v>
      </c>
      <c r="C61" s="284" t="s">
        <v>166</v>
      </c>
      <c r="D61" s="284"/>
      <c r="E61" s="284"/>
      <c r="F61" s="284"/>
      <c r="G61" s="284"/>
      <c r="H61" s="284"/>
      <c r="I61" s="284"/>
      <c r="J61" s="285"/>
    </row>
    <row r="62" spans="1:10" x14ac:dyDescent="0.25">
      <c r="A62" s="293" t="s">
        <v>89</v>
      </c>
      <c r="B62" s="100" t="s">
        <v>118</v>
      </c>
      <c r="C62" s="17">
        <v>700000</v>
      </c>
      <c r="D62" s="17">
        <v>700000</v>
      </c>
      <c r="E62" s="17">
        <v>840000</v>
      </c>
      <c r="F62" s="18" t="s">
        <v>119</v>
      </c>
      <c r="G62" s="19" t="s">
        <v>26</v>
      </c>
      <c r="H62" s="18" t="s">
        <v>115</v>
      </c>
      <c r="I62" s="18" t="s">
        <v>115</v>
      </c>
      <c r="J62" s="20" t="s">
        <v>116</v>
      </c>
    </row>
    <row r="63" spans="1:10" ht="32.25" customHeight="1" x14ac:dyDescent="0.25">
      <c r="A63" s="294"/>
      <c r="B63" s="95" t="s">
        <v>14</v>
      </c>
      <c r="C63" s="296" t="s">
        <v>120</v>
      </c>
      <c r="D63" s="297"/>
      <c r="E63" s="297"/>
      <c r="F63" s="297"/>
      <c r="G63" s="297"/>
      <c r="H63" s="297"/>
      <c r="I63" s="297"/>
      <c r="J63" s="298"/>
    </row>
    <row r="64" spans="1:10" ht="30" x14ac:dyDescent="0.25">
      <c r="A64" s="294"/>
      <c r="B64" s="96" t="s">
        <v>15</v>
      </c>
      <c r="C64" s="290" t="s">
        <v>27</v>
      </c>
      <c r="D64" s="291"/>
      <c r="E64" s="291"/>
      <c r="F64" s="291"/>
      <c r="G64" s="291"/>
      <c r="H64" s="291"/>
      <c r="I64" s="291"/>
      <c r="J64" s="292"/>
    </row>
    <row r="65" spans="1:10" ht="15.75" thickBot="1" x14ac:dyDescent="0.3">
      <c r="A65" s="295"/>
      <c r="B65" s="97" t="s">
        <v>16</v>
      </c>
      <c r="C65" s="284" t="s">
        <v>166</v>
      </c>
      <c r="D65" s="284"/>
      <c r="E65" s="284"/>
      <c r="F65" s="284"/>
      <c r="G65" s="284"/>
      <c r="H65" s="284"/>
      <c r="I65" s="284"/>
      <c r="J65" s="285"/>
    </row>
    <row r="66" spans="1:10" x14ac:dyDescent="0.25">
      <c r="A66" s="293" t="s">
        <v>97</v>
      </c>
      <c r="B66" s="100" t="s">
        <v>127</v>
      </c>
      <c r="C66" s="17">
        <v>166666</v>
      </c>
      <c r="D66" s="17">
        <v>166666</v>
      </c>
      <c r="E66" s="17">
        <v>200000</v>
      </c>
      <c r="F66" s="18" t="s">
        <v>128</v>
      </c>
      <c r="G66" s="19" t="s">
        <v>26</v>
      </c>
      <c r="H66" s="18" t="s">
        <v>95</v>
      </c>
      <c r="I66" s="18" t="s">
        <v>95</v>
      </c>
      <c r="J66" s="20" t="s">
        <v>125</v>
      </c>
    </row>
    <row r="67" spans="1:10" ht="26.25" customHeight="1" x14ac:dyDescent="0.25">
      <c r="A67" s="294"/>
      <c r="B67" s="95" t="s">
        <v>14</v>
      </c>
      <c r="C67" s="296" t="s">
        <v>207</v>
      </c>
      <c r="D67" s="297"/>
      <c r="E67" s="297"/>
      <c r="F67" s="297"/>
      <c r="G67" s="297"/>
      <c r="H67" s="297"/>
      <c r="I67" s="297"/>
      <c r="J67" s="298"/>
    </row>
    <row r="68" spans="1:10" ht="30" x14ac:dyDescent="0.25">
      <c r="A68" s="294"/>
      <c r="B68" s="96" t="s">
        <v>15</v>
      </c>
      <c r="C68" s="290" t="s">
        <v>27</v>
      </c>
      <c r="D68" s="291"/>
      <c r="E68" s="291"/>
      <c r="F68" s="291"/>
      <c r="G68" s="291"/>
      <c r="H68" s="291"/>
      <c r="I68" s="291"/>
      <c r="J68" s="292"/>
    </row>
    <row r="69" spans="1:10" ht="15.75" thickBot="1" x14ac:dyDescent="0.3">
      <c r="A69" s="295"/>
      <c r="B69" s="97" t="s">
        <v>16</v>
      </c>
      <c r="C69" s="284" t="s">
        <v>130</v>
      </c>
      <c r="D69" s="284"/>
      <c r="E69" s="284"/>
      <c r="F69" s="284"/>
      <c r="G69" s="284"/>
      <c r="H69" s="284"/>
      <c r="I69" s="284"/>
      <c r="J69" s="285"/>
    </row>
    <row r="71" spans="1:10" ht="15.75" thickBot="1" x14ac:dyDescent="0.3"/>
    <row r="72" spans="1:10" ht="15.75" thickBot="1" x14ac:dyDescent="0.3">
      <c r="A72" s="278" t="s">
        <v>133</v>
      </c>
      <c r="B72" s="185" t="s">
        <v>138</v>
      </c>
      <c r="C72" s="203">
        <f>SUM(D73:D74)</f>
        <v>1700000</v>
      </c>
      <c r="D72" s="203">
        <f>SUM(D73:D74)</f>
        <v>1700000</v>
      </c>
      <c r="E72" s="203">
        <f>SUM(E73:E74)</f>
        <v>2040000</v>
      </c>
      <c r="F72" s="187"/>
      <c r="G72" s="188"/>
      <c r="H72" s="187"/>
      <c r="I72" s="187"/>
      <c r="J72" s="189"/>
    </row>
    <row r="73" spans="1:10" x14ac:dyDescent="0.25">
      <c r="A73" s="302"/>
      <c r="B73" s="190" t="s">
        <v>149</v>
      </c>
      <c r="C73" s="204"/>
      <c r="D73" s="205">
        <v>1200000</v>
      </c>
      <c r="E73" s="205">
        <v>1440000</v>
      </c>
      <c r="F73" s="206" t="s">
        <v>151</v>
      </c>
      <c r="G73" s="311" t="s">
        <v>26</v>
      </c>
      <c r="H73" s="206" t="s">
        <v>131</v>
      </c>
      <c r="I73" s="206" t="s">
        <v>131</v>
      </c>
      <c r="J73" s="207" t="s">
        <v>132</v>
      </c>
    </row>
    <row r="74" spans="1:10" ht="60" x14ac:dyDescent="0.25">
      <c r="A74" s="302"/>
      <c r="B74" s="208" t="s">
        <v>150</v>
      </c>
      <c r="C74" s="209"/>
      <c r="D74" s="210">
        <v>500000</v>
      </c>
      <c r="E74" s="210">
        <v>600000</v>
      </c>
      <c r="F74" s="211" t="s">
        <v>151</v>
      </c>
      <c r="G74" s="312"/>
      <c r="H74" s="211" t="s">
        <v>131</v>
      </c>
      <c r="I74" s="211" t="s">
        <v>131</v>
      </c>
      <c r="J74" s="212" t="s">
        <v>132</v>
      </c>
    </row>
    <row r="75" spans="1:10" ht="30" x14ac:dyDescent="0.25">
      <c r="A75" s="279"/>
      <c r="B75" s="227" t="s">
        <v>14</v>
      </c>
      <c r="C75" s="286" t="s">
        <v>152</v>
      </c>
      <c r="D75" s="287"/>
      <c r="E75" s="287"/>
      <c r="F75" s="287"/>
      <c r="G75" s="287"/>
      <c r="H75" s="287"/>
      <c r="I75" s="287"/>
      <c r="J75" s="289"/>
    </row>
    <row r="76" spans="1:10" ht="30" x14ac:dyDescent="0.25">
      <c r="A76" s="279"/>
      <c r="B76" s="96" t="s">
        <v>15</v>
      </c>
      <c r="C76" s="290" t="s">
        <v>27</v>
      </c>
      <c r="D76" s="291"/>
      <c r="E76" s="291"/>
      <c r="F76" s="291"/>
      <c r="G76" s="291"/>
      <c r="H76" s="291"/>
      <c r="I76" s="291"/>
      <c r="J76" s="292"/>
    </row>
    <row r="77" spans="1:10" ht="15.75" thickBot="1" x14ac:dyDescent="0.3">
      <c r="A77" s="280"/>
      <c r="B77" s="97" t="s">
        <v>16</v>
      </c>
      <c r="C77" s="284" t="s">
        <v>76</v>
      </c>
      <c r="D77" s="284"/>
      <c r="E77" s="284"/>
      <c r="F77" s="284"/>
      <c r="G77" s="284"/>
      <c r="H77" s="284"/>
      <c r="I77" s="284"/>
      <c r="J77" s="285"/>
    </row>
    <row r="78" spans="1:10" ht="28.5" x14ac:dyDescent="0.25">
      <c r="A78" s="293" t="s">
        <v>134</v>
      </c>
      <c r="B78" s="213" t="s">
        <v>176</v>
      </c>
      <c r="C78" s="17">
        <v>1666667</v>
      </c>
      <c r="D78" s="17">
        <v>1666667</v>
      </c>
      <c r="E78" s="17">
        <v>2000000</v>
      </c>
      <c r="F78" s="18" t="s">
        <v>151</v>
      </c>
      <c r="G78" s="19" t="s">
        <v>26</v>
      </c>
      <c r="H78" s="18" t="s">
        <v>95</v>
      </c>
      <c r="I78" s="18" t="s">
        <v>95</v>
      </c>
      <c r="J78" s="20" t="s">
        <v>125</v>
      </c>
    </row>
    <row r="79" spans="1:10" ht="30" x14ac:dyDescent="0.25">
      <c r="A79" s="294"/>
      <c r="B79" s="95" t="s">
        <v>14</v>
      </c>
      <c r="C79" s="296" t="s">
        <v>129</v>
      </c>
      <c r="D79" s="297"/>
      <c r="E79" s="297"/>
      <c r="F79" s="297"/>
      <c r="G79" s="297"/>
      <c r="H79" s="297"/>
      <c r="I79" s="297"/>
      <c r="J79" s="298"/>
    </row>
    <row r="80" spans="1:10" ht="30" x14ac:dyDescent="0.25">
      <c r="A80" s="294"/>
      <c r="B80" s="96" t="s">
        <v>15</v>
      </c>
      <c r="C80" s="290" t="s">
        <v>27</v>
      </c>
      <c r="D80" s="291"/>
      <c r="E80" s="291"/>
      <c r="F80" s="291"/>
      <c r="G80" s="291"/>
      <c r="H80" s="291"/>
      <c r="I80" s="291"/>
      <c r="J80" s="292"/>
    </row>
    <row r="81" spans="1:10" ht="15.75" customHeight="1" thickBot="1" x14ac:dyDescent="0.3">
      <c r="A81" s="295"/>
      <c r="B81" s="97" t="s">
        <v>16</v>
      </c>
      <c r="C81" s="284" t="s">
        <v>147</v>
      </c>
      <c r="D81" s="284"/>
      <c r="E81" s="284"/>
      <c r="F81" s="284"/>
      <c r="G81" s="300"/>
      <c r="H81" s="284"/>
      <c r="I81" s="284"/>
      <c r="J81" s="285"/>
    </row>
    <row r="82" spans="1:10" ht="15" customHeight="1" x14ac:dyDescent="0.25">
      <c r="A82" s="278" t="s">
        <v>135</v>
      </c>
      <c r="B82" s="100" t="s">
        <v>139</v>
      </c>
      <c r="C82" s="17">
        <f>SUM(D83:D84)</f>
        <v>6500000</v>
      </c>
      <c r="D82" s="17">
        <f>SUM(D83:D84)</f>
        <v>6500000</v>
      </c>
      <c r="E82" s="17">
        <f>SUM(E83:E84)</f>
        <v>7800000</v>
      </c>
      <c r="F82" s="21"/>
      <c r="G82" s="272"/>
      <c r="H82" s="22"/>
      <c r="I82" s="18"/>
      <c r="J82" s="20"/>
    </row>
    <row r="83" spans="1:10" ht="15" customHeight="1" x14ac:dyDescent="0.25">
      <c r="A83" s="302"/>
      <c r="B83" s="102" t="s">
        <v>140</v>
      </c>
      <c r="C83" s="23"/>
      <c r="D83" s="35">
        <v>2500000</v>
      </c>
      <c r="E83" s="35">
        <v>3000000</v>
      </c>
      <c r="F83" s="38" t="s">
        <v>151</v>
      </c>
      <c r="G83" s="303" t="s">
        <v>17</v>
      </c>
      <c r="H83" s="38" t="s">
        <v>131</v>
      </c>
      <c r="I83" s="38" t="s">
        <v>131</v>
      </c>
      <c r="J83" s="45" t="s">
        <v>131</v>
      </c>
    </row>
    <row r="84" spans="1:10" x14ac:dyDescent="0.25">
      <c r="A84" s="302"/>
      <c r="B84" s="102" t="s">
        <v>141</v>
      </c>
      <c r="C84" s="24"/>
      <c r="D84" s="36">
        <v>4000000</v>
      </c>
      <c r="E84" s="36">
        <v>4800000</v>
      </c>
      <c r="F84" s="39" t="s">
        <v>151</v>
      </c>
      <c r="G84" s="304"/>
      <c r="H84" s="39" t="s">
        <v>131</v>
      </c>
      <c r="I84" s="39" t="s">
        <v>131</v>
      </c>
      <c r="J84" s="46" t="s">
        <v>131</v>
      </c>
    </row>
    <row r="85" spans="1:10" ht="30" customHeight="1" x14ac:dyDescent="0.25">
      <c r="A85" s="279"/>
      <c r="B85" s="95" t="s">
        <v>14</v>
      </c>
      <c r="C85" s="286" t="s">
        <v>153</v>
      </c>
      <c r="D85" s="287"/>
      <c r="E85" s="287"/>
      <c r="F85" s="287"/>
      <c r="G85" s="288"/>
      <c r="H85" s="287"/>
      <c r="I85" s="287"/>
      <c r="J85" s="289"/>
    </row>
    <row r="86" spans="1:10" ht="30" x14ac:dyDescent="0.25">
      <c r="A86" s="279"/>
      <c r="B86" s="96" t="s">
        <v>15</v>
      </c>
      <c r="C86" s="290" t="s">
        <v>27</v>
      </c>
      <c r="D86" s="291"/>
      <c r="E86" s="291"/>
      <c r="F86" s="291"/>
      <c r="G86" s="291"/>
      <c r="H86" s="291"/>
      <c r="I86" s="291"/>
      <c r="J86" s="292"/>
    </row>
    <row r="87" spans="1:10" ht="15.75" customHeight="1" thickBot="1" x14ac:dyDescent="0.3">
      <c r="A87" s="280"/>
      <c r="B87" s="97" t="s">
        <v>16</v>
      </c>
      <c r="C87" s="284" t="s">
        <v>166</v>
      </c>
      <c r="D87" s="284"/>
      <c r="E87" s="284"/>
      <c r="F87" s="284"/>
      <c r="G87" s="284"/>
      <c r="H87" s="284"/>
      <c r="I87" s="284"/>
      <c r="J87" s="285"/>
    </row>
    <row r="88" spans="1:10" x14ac:dyDescent="0.25">
      <c r="A88" s="293" t="s">
        <v>143</v>
      </c>
      <c r="B88" s="100" t="s">
        <v>142</v>
      </c>
      <c r="C88" s="17">
        <v>2500000</v>
      </c>
      <c r="D88" s="17">
        <v>2500000</v>
      </c>
      <c r="E88" s="17">
        <v>3000000</v>
      </c>
      <c r="F88" s="18" t="s">
        <v>151</v>
      </c>
      <c r="G88" s="19" t="s">
        <v>26</v>
      </c>
      <c r="H88" s="18" t="s">
        <v>95</v>
      </c>
      <c r="I88" s="18" t="s">
        <v>95</v>
      </c>
      <c r="J88" s="20" t="s">
        <v>125</v>
      </c>
    </row>
    <row r="89" spans="1:10" ht="30" x14ac:dyDescent="0.25">
      <c r="A89" s="294"/>
      <c r="B89" s="95" t="s">
        <v>14</v>
      </c>
      <c r="C89" s="296" t="s">
        <v>129</v>
      </c>
      <c r="D89" s="297"/>
      <c r="E89" s="297"/>
      <c r="F89" s="297"/>
      <c r="G89" s="297"/>
      <c r="H89" s="297"/>
      <c r="I89" s="297"/>
      <c r="J89" s="298"/>
    </row>
    <row r="90" spans="1:10" ht="30" x14ac:dyDescent="0.25">
      <c r="A90" s="294"/>
      <c r="B90" s="96" t="s">
        <v>15</v>
      </c>
      <c r="C90" s="290" t="s">
        <v>27</v>
      </c>
      <c r="D90" s="291"/>
      <c r="E90" s="291"/>
      <c r="F90" s="291"/>
      <c r="G90" s="291"/>
      <c r="H90" s="291"/>
      <c r="I90" s="291"/>
      <c r="J90" s="292"/>
    </row>
    <row r="91" spans="1:10" ht="15.75" customHeight="1" thickBot="1" x14ac:dyDescent="0.3">
      <c r="A91" s="295"/>
      <c r="B91" s="97" t="s">
        <v>16</v>
      </c>
      <c r="C91" s="284" t="s">
        <v>147</v>
      </c>
      <c r="D91" s="284"/>
      <c r="E91" s="284"/>
      <c r="F91" s="284"/>
      <c r="G91" s="284"/>
      <c r="H91" s="284"/>
      <c r="I91" s="284"/>
      <c r="J91" s="285"/>
    </row>
    <row r="92" spans="1:10" s="1" customFormat="1" ht="15.75" customHeight="1" x14ac:dyDescent="0.25">
      <c r="A92" s="225"/>
      <c r="B92" s="99"/>
      <c r="C92" s="47"/>
      <c r="D92" s="47"/>
      <c r="E92" s="47"/>
      <c r="F92" s="47"/>
      <c r="G92" s="47"/>
      <c r="H92" s="47"/>
      <c r="I92" s="47"/>
      <c r="J92" s="47"/>
    </row>
    <row r="93" spans="1:10" s="1" customFormat="1" ht="15.75" customHeight="1" x14ac:dyDescent="0.25">
      <c r="A93" s="225"/>
      <c r="B93" s="99"/>
      <c r="C93" s="47"/>
      <c r="D93" s="47"/>
      <c r="E93" s="47"/>
      <c r="F93" s="47"/>
      <c r="G93" s="47"/>
      <c r="H93" s="47"/>
      <c r="I93" s="47"/>
      <c r="J93" s="47"/>
    </row>
    <row r="94" spans="1:10" s="1" customFormat="1" ht="15.75" customHeight="1" x14ac:dyDescent="0.25">
      <c r="A94" s="225"/>
      <c r="B94" s="99"/>
      <c r="C94" s="47"/>
      <c r="D94" s="47"/>
      <c r="E94" s="47"/>
      <c r="F94" s="47"/>
      <c r="G94" s="47"/>
      <c r="H94" s="47"/>
      <c r="I94" s="47"/>
      <c r="J94" s="47"/>
    </row>
    <row r="95" spans="1:10" s="1" customFormat="1" ht="15.75" customHeight="1" thickBot="1" x14ac:dyDescent="0.3">
      <c r="A95" s="225"/>
      <c r="B95" s="99"/>
      <c r="C95" s="47"/>
      <c r="D95" s="47"/>
      <c r="E95" s="47"/>
      <c r="F95" s="47"/>
      <c r="G95" s="47"/>
      <c r="H95" s="47"/>
      <c r="I95" s="47"/>
      <c r="J95" s="47"/>
    </row>
    <row r="96" spans="1:10" x14ac:dyDescent="0.25">
      <c r="A96" s="293" t="s">
        <v>144</v>
      </c>
      <c r="B96" s="100" t="s">
        <v>191</v>
      </c>
      <c r="C96" s="17">
        <v>600000</v>
      </c>
      <c r="D96" s="17">
        <v>600000</v>
      </c>
      <c r="E96" s="17">
        <v>720000</v>
      </c>
      <c r="F96" s="18" t="s">
        <v>192</v>
      </c>
      <c r="G96" s="19" t="s">
        <v>26</v>
      </c>
      <c r="H96" s="18" t="s">
        <v>95</v>
      </c>
      <c r="I96" s="18" t="s">
        <v>95</v>
      </c>
      <c r="J96" s="20" t="s">
        <v>125</v>
      </c>
    </row>
    <row r="97" spans="1:10" ht="30" x14ac:dyDescent="0.25">
      <c r="A97" s="294"/>
      <c r="B97" s="95" t="s">
        <v>14</v>
      </c>
      <c r="C97" s="296" t="s">
        <v>129</v>
      </c>
      <c r="D97" s="297"/>
      <c r="E97" s="297"/>
      <c r="F97" s="297"/>
      <c r="G97" s="297"/>
      <c r="H97" s="297"/>
      <c r="I97" s="297"/>
      <c r="J97" s="298"/>
    </row>
    <row r="98" spans="1:10" ht="30" x14ac:dyDescent="0.25">
      <c r="A98" s="294"/>
      <c r="B98" s="96" t="s">
        <v>15</v>
      </c>
      <c r="C98" s="290" t="s">
        <v>27</v>
      </c>
      <c r="D98" s="291"/>
      <c r="E98" s="291"/>
      <c r="F98" s="291"/>
      <c r="G98" s="291"/>
      <c r="H98" s="291"/>
      <c r="I98" s="291"/>
      <c r="J98" s="292"/>
    </row>
    <row r="99" spans="1:10" ht="15.75" thickBot="1" x14ac:dyDescent="0.3">
      <c r="A99" s="295"/>
      <c r="B99" s="97" t="s">
        <v>16</v>
      </c>
      <c r="C99" s="284" t="s">
        <v>166</v>
      </c>
      <c r="D99" s="284"/>
      <c r="E99" s="284"/>
      <c r="F99" s="284"/>
      <c r="G99" s="284"/>
      <c r="H99" s="284"/>
      <c r="I99" s="284"/>
      <c r="J99" s="285"/>
    </row>
    <row r="100" spans="1:10" x14ac:dyDescent="0.25">
      <c r="A100" s="293" t="s">
        <v>205</v>
      </c>
      <c r="B100" s="100" t="s">
        <v>194</v>
      </c>
      <c r="C100" s="17">
        <v>2500000</v>
      </c>
      <c r="D100" s="17">
        <v>2500000</v>
      </c>
      <c r="E100" s="17">
        <v>3000000</v>
      </c>
      <c r="F100" s="18" t="s">
        <v>151</v>
      </c>
      <c r="G100" s="19" t="s">
        <v>26</v>
      </c>
      <c r="H100" s="18" t="s">
        <v>95</v>
      </c>
      <c r="I100" s="18" t="s">
        <v>95</v>
      </c>
      <c r="J100" s="20" t="s">
        <v>125</v>
      </c>
    </row>
    <row r="101" spans="1:10" ht="27.75" customHeight="1" x14ac:dyDescent="0.25">
      <c r="A101" s="294"/>
      <c r="B101" s="95" t="s">
        <v>14</v>
      </c>
      <c r="C101" s="296" t="s">
        <v>207</v>
      </c>
      <c r="D101" s="297"/>
      <c r="E101" s="297"/>
      <c r="F101" s="297"/>
      <c r="G101" s="297"/>
      <c r="H101" s="297"/>
      <c r="I101" s="297"/>
      <c r="J101" s="298"/>
    </row>
    <row r="102" spans="1:10" ht="30" x14ac:dyDescent="0.25">
      <c r="A102" s="294"/>
      <c r="B102" s="96" t="s">
        <v>15</v>
      </c>
      <c r="C102" s="290" t="s">
        <v>27</v>
      </c>
      <c r="D102" s="291"/>
      <c r="E102" s="291"/>
      <c r="F102" s="291"/>
      <c r="G102" s="291"/>
      <c r="H102" s="291"/>
      <c r="I102" s="291"/>
      <c r="J102" s="292"/>
    </row>
    <row r="103" spans="1:10" ht="15.75" thickBot="1" x14ac:dyDescent="0.3">
      <c r="A103" s="299"/>
      <c r="B103" s="238" t="s">
        <v>16</v>
      </c>
      <c r="C103" s="300" t="s">
        <v>147</v>
      </c>
      <c r="D103" s="300"/>
      <c r="E103" s="300"/>
      <c r="F103" s="300"/>
      <c r="G103" s="300"/>
      <c r="H103" s="300"/>
      <c r="I103" s="300"/>
      <c r="J103" s="301"/>
    </row>
    <row r="104" spans="1:10" x14ac:dyDescent="0.25">
      <c r="A104" s="278" t="s">
        <v>204</v>
      </c>
      <c r="B104" s="240" t="s">
        <v>206</v>
      </c>
      <c r="C104" s="268">
        <v>1000000</v>
      </c>
      <c r="D104" s="268">
        <v>1000000</v>
      </c>
      <c r="E104" s="268">
        <v>1200000</v>
      </c>
      <c r="F104" s="240">
        <v>51504000</v>
      </c>
      <c r="G104" s="240" t="s">
        <v>26</v>
      </c>
      <c r="H104" s="270" t="s">
        <v>21</v>
      </c>
      <c r="I104" s="270" t="s">
        <v>21</v>
      </c>
      <c r="J104" s="270" t="s">
        <v>21</v>
      </c>
    </row>
    <row r="105" spans="1:10" x14ac:dyDescent="0.25">
      <c r="A105" s="279"/>
      <c r="B105" s="281" t="s">
        <v>14</v>
      </c>
      <c r="C105" s="281" t="s">
        <v>207</v>
      </c>
      <c r="D105" s="281"/>
      <c r="E105" s="281"/>
      <c r="F105" s="281"/>
      <c r="G105" s="281"/>
      <c r="H105" s="281"/>
      <c r="I105" s="281"/>
      <c r="J105" s="282"/>
    </row>
    <row r="106" spans="1:10" x14ac:dyDescent="0.25">
      <c r="A106" s="279"/>
      <c r="B106" s="281"/>
      <c r="C106" s="281"/>
      <c r="D106" s="281"/>
      <c r="E106" s="281"/>
      <c r="F106" s="281"/>
      <c r="G106" s="281"/>
      <c r="H106" s="281"/>
      <c r="I106" s="281"/>
      <c r="J106" s="282"/>
    </row>
    <row r="107" spans="1:10" x14ac:dyDescent="0.25">
      <c r="A107" s="279"/>
      <c r="B107" s="283" t="s">
        <v>15</v>
      </c>
      <c r="C107" s="281" t="s">
        <v>27</v>
      </c>
      <c r="D107" s="281"/>
      <c r="E107" s="281"/>
      <c r="F107" s="281"/>
      <c r="G107" s="281"/>
      <c r="H107" s="281"/>
      <c r="I107" s="281"/>
      <c r="J107" s="282"/>
    </row>
    <row r="108" spans="1:10" x14ac:dyDescent="0.25">
      <c r="A108" s="279"/>
      <c r="B108" s="283"/>
      <c r="C108" s="281"/>
      <c r="D108" s="281"/>
      <c r="E108" s="281"/>
      <c r="F108" s="281"/>
      <c r="G108" s="281"/>
      <c r="H108" s="281"/>
      <c r="I108" s="281"/>
      <c r="J108" s="282"/>
    </row>
    <row r="109" spans="1:10" ht="15.75" thickBot="1" x14ac:dyDescent="0.3">
      <c r="A109" s="280"/>
      <c r="B109" s="97" t="s">
        <v>16</v>
      </c>
      <c r="C109" s="284" t="s">
        <v>166</v>
      </c>
      <c r="D109" s="284"/>
      <c r="E109" s="284"/>
      <c r="F109" s="284"/>
      <c r="G109" s="284"/>
      <c r="H109" s="284"/>
      <c r="I109" s="284"/>
      <c r="J109" s="285"/>
    </row>
    <row r="110" spans="1:10" ht="29.25" x14ac:dyDescent="0.25">
      <c r="A110" s="278" t="s">
        <v>225</v>
      </c>
      <c r="B110" s="259" t="s">
        <v>226</v>
      </c>
      <c r="C110" s="268">
        <v>833333</v>
      </c>
      <c r="D110" s="268">
        <v>833333</v>
      </c>
      <c r="E110" s="268">
        <v>1000000</v>
      </c>
      <c r="F110" s="240">
        <v>51244000</v>
      </c>
      <c r="G110" s="240" t="s">
        <v>26</v>
      </c>
      <c r="H110" s="269" t="s">
        <v>44</v>
      </c>
      <c r="I110" s="269" t="s">
        <v>44</v>
      </c>
      <c r="J110" s="269" t="s">
        <v>45</v>
      </c>
    </row>
    <row r="111" spans="1:10" x14ac:dyDescent="0.25">
      <c r="A111" s="279"/>
      <c r="B111" s="281" t="s">
        <v>14</v>
      </c>
      <c r="C111" s="281" t="s">
        <v>207</v>
      </c>
      <c r="D111" s="281"/>
      <c r="E111" s="281"/>
      <c r="F111" s="281"/>
      <c r="G111" s="281"/>
      <c r="H111" s="281"/>
      <c r="I111" s="281"/>
      <c r="J111" s="282"/>
    </row>
    <row r="112" spans="1:10" x14ac:dyDescent="0.25">
      <c r="A112" s="279"/>
      <c r="B112" s="281"/>
      <c r="C112" s="281"/>
      <c r="D112" s="281"/>
      <c r="E112" s="281"/>
      <c r="F112" s="281"/>
      <c r="G112" s="281"/>
      <c r="H112" s="281"/>
      <c r="I112" s="281"/>
      <c r="J112" s="282"/>
    </row>
    <row r="113" spans="1:10" x14ac:dyDescent="0.25">
      <c r="A113" s="279"/>
      <c r="B113" s="283" t="s">
        <v>15</v>
      </c>
      <c r="C113" s="281" t="s">
        <v>27</v>
      </c>
      <c r="D113" s="281"/>
      <c r="E113" s="281"/>
      <c r="F113" s="281"/>
      <c r="G113" s="281"/>
      <c r="H113" s="281"/>
      <c r="I113" s="281"/>
      <c r="J113" s="282"/>
    </row>
    <row r="114" spans="1:10" x14ac:dyDescent="0.25">
      <c r="A114" s="279"/>
      <c r="B114" s="283"/>
      <c r="C114" s="281"/>
      <c r="D114" s="281"/>
      <c r="E114" s="281"/>
      <c r="F114" s="281"/>
      <c r="G114" s="281"/>
      <c r="H114" s="281"/>
      <c r="I114" s="281"/>
      <c r="J114" s="282"/>
    </row>
    <row r="115" spans="1:10" ht="15.75" thickBot="1" x14ac:dyDescent="0.3">
      <c r="A115" s="280"/>
      <c r="B115" s="97" t="s">
        <v>16</v>
      </c>
      <c r="C115" s="284" t="s">
        <v>130</v>
      </c>
      <c r="D115" s="284"/>
      <c r="E115" s="284"/>
      <c r="F115" s="284"/>
      <c r="G115" s="284"/>
      <c r="H115" s="284"/>
      <c r="I115" s="284"/>
      <c r="J115" s="285"/>
    </row>
  </sheetData>
  <mergeCells count="99">
    <mergeCell ref="A96:A99"/>
    <mergeCell ref="C97:J97"/>
    <mergeCell ref="C98:J98"/>
    <mergeCell ref="C99:J99"/>
    <mergeCell ref="A40:A45"/>
    <mergeCell ref="C43:J43"/>
    <mergeCell ref="C44:M44"/>
    <mergeCell ref="C45:J45"/>
    <mergeCell ref="G48:G50"/>
    <mergeCell ref="C53:J54"/>
    <mergeCell ref="B53:B54"/>
    <mergeCell ref="A62:A65"/>
    <mergeCell ref="C63:J63"/>
    <mergeCell ref="C64:J64"/>
    <mergeCell ref="C65:J65"/>
    <mergeCell ref="C51:J51"/>
    <mergeCell ref="G5:H5"/>
    <mergeCell ref="I5:J5"/>
    <mergeCell ref="A6:A7"/>
    <mergeCell ref="B6:B7"/>
    <mergeCell ref="C6:C7"/>
    <mergeCell ref="D6:F6"/>
    <mergeCell ref="G6:G7"/>
    <mergeCell ref="A23:A39"/>
    <mergeCell ref="C37:J37"/>
    <mergeCell ref="C38:M38"/>
    <mergeCell ref="C39:J39"/>
    <mergeCell ref="H6:J6"/>
    <mergeCell ref="A11:A14"/>
    <mergeCell ref="C12:J12"/>
    <mergeCell ref="C14:J14"/>
    <mergeCell ref="C13:M13"/>
    <mergeCell ref="A15:A20"/>
    <mergeCell ref="C18:J18"/>
    <mergeCell ref="C19:M19"/>
    <mergeCell ref="C20:J20"/>
    <mergeCell ref="G16:G17"/>
    <mergeCell ref="G24:G36"/>
    <mergeCell ref="B1:E1"/>
    <mergeCell ref="B2:E2"/>
    <mergeCell ref="G41:G42"/>
    <mergeCell ref="G1:H1"/>
    <mergeCell ref="I1:J1"/>
    <mergeCell ref="G2:H2"/>
    <mergeCell ref="I2:J2"/>
    <mergeCell ref="G3:H3"/>
    <mergeCell ref="I3:J3"/>
    <mergeCell ref="A8:B8"/>
    <mergeCell ref="D8:J8"/>
    <mergeCell ref="D9:J9"/>
    <mergeCell ref="D10:J10"/>
    <mergeCell ref="A10:B10"/>
    <mergeCell ref="A9:B9"/>
    <mergeCell ref="A4:J4"/>
    <mergeCell ref="G83:G84"/>
    <mergeCell ref="C52:J52"/>
    <mergeCell ref="A55:A61"/>
    <mergeCell ref="C59:J59"/>
    <mergeCell ref="C60:J60"/>
    <mergeCell ref="C61:J61"/>
    <mergeCell ref="A48:A54"/>
    <mergeCell ref="G55:G58"/>
    <mergeCell ref="A66:A69"/>
    <mergeCell ref="C67:J67"/>
    <mergeCell ref="C68:J68"/>
    <mergeCell ref="C69:J69"/>
    <mergeCell ref="A72:A77"/>
    <mergeCell ref="G73:G74"/>
    <mergeCell ref="C75:J75"/>
    <mergeCell ref="C76:J76"/>
    <mergeCell ref="C77:J77"/>
    <mergeCell ref="A104:A109"/>
    <mergeCell ref="B105:B106"/>
    <mergeCell ref="B107:B108"/>
    <mergeCell ref="C105:J106"/>
    <mergeCell ref="C107:J108"/>
    <mergeCell ref="C109:J109"/>
    <mergeCell ref="A100:A103"/>
    <mergeCell ref="C101:J101"/>
    <mergeCell ref="C102:J102"/>
    <mergeCell ref="C103:J103"/>
    <mergeCell ref="A78:A81"/>
    <mergeCell ref="C79:J79"/>
    <mergeCell ref="C80:J80"/>
    <mergeCell ref="C81:J81"/>
    <mergeCell ref="A82:A87"/>
    <mergeCell ref="C85:J85"/>
    <mergeCell ref="C86:J86"/>
    <mergeCell ref="C87:J87"/>
    <mergeCell ref="A88:A91"/>
    <mergeCell ref="C89:J89"/>
    <mergeCell ref="C90:J90"/>
    <mergeCell ref="C91:J91"/>
    <mergeCell ref="A110:A115"/>
    <mergeCell ref="B111:B112"/>
    <mergeCell ref="C111:J112"/>
    <mergeCell ref="B113:B114"/>
    <mergeCell ref="C113:J114"/>
    <mergeCell ref="C115:J115"/>
  </mergeCells>
  <pageMargins left="0.7" right="0.7" top="0.75" bottom="0.75" header="0.3" footer="0.3"/>
  <pageSetup paperSize="9" orientation="landscape" horizontalDpi="1200" verticalDpi="1200" r:id="rId1"/>
  <headerFooter>
    <oddHeader>&amp;C&amp;"Times New Roman,Regular"ЈКП "Чистоћа" Жабаљ, Светог Николе 7, Жабаљ</oddHeader>
    <oddFooter>&amp;C&amp;P/13</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view="pageLayout" topLeftCell="A112" zoomScale="115" zoomScaleNormal="100" zoomScalePageLayoutView="115" workbookViewId="0">
      <selection activeCell="H84" sqref="H84"/>
    </sheetView>
  </sheetViews>
  <sheetFormatPr defaultRowHeight="15" x14ac:dyDescent="0.25"/>
  <cols>
    <col min="1" max="1" width="5.140625" style="10" customWidth="1"/>
    <col min="2" max="2" width="29.42578125" style="14" customWidth="1"/>
    <col min="3" max="3" width="14" style="14" customWidth="1"/>
    <col min="4" max="4" width="13.5703125" style="14" customWidth="1"/>
    <col min="5" max="5" width="13.85546875" style="14" customWidth="1"/>
    <col min="6" max="6" width="13" style="14" customWidth="1"/>
    <col min="7" max="7" width="9.140625" style="14"/>
    <col min="8" max="8" width="10.28515625" style="14" customWidth="1"/>
    <col min="9" max="9" width="11.85546875" style="14" customWidth="1"/>
    <col min="10" max="10" width="9.7109375" style="14" customWidth="1"/>
    <col min="11" max="11" width="9.140625" hidden="1" customWidth="1"/>
    <col min="12" max="12" width="0.140625" hidden="1" customWidth="1"/>
    <col min="13" max="13" width="9.140625" hidden="1" customWidth="1"/>
  </cols>
  <sheetData>
    <row r="1" spans="1:13" x14ac:dyDescent="0.25">
      <c r="A1" s="349" t="s">
        <v>0</v>
      </c>
      <c r="B1" s="351" t="s">
        <v>193</v>
      </c>
      <c r="C1" s="408" t="s">
        <v>2</v>
      </c>
      <c r="D1" s="342" t="s">
        <v>5</v>
      </c>
      <c r="E1" s="342"/>
      <c r="F1" s="342"/>
      <c r="G1" s="355" t="s">
        <v>6</v>
      </c>
      <c r="H1" s="342" t="s">
        <v>7</v>
      </c>
      <c r="I1" s="342"/>
      <c r="J1" s="343"/>
      <c r="K1" s="2"/>
      <c r="L1" s="2"/>
      <c r="M1" s="4"/>
    </row>
    <row r="2" spans="1:13" ht="38.25" customHeight="1" x14ac:dyDescent="0.25">
      <c r="A2" s="350"/>
      <c r="B2" s="352"/>
      <c r="C2" s="354"/>
      <c r="D2" s="48" t="s">
        <v>3</v>
      </c>
      <c r="E2" s="48" t="s">
        <v>168</v>
      </c>
      <c r="F2" s="48" t="s">
        <v>4</v>
      </c>
      <c r="G2" s="409"/>
      <c r="H2" s="267" t="s">
        <v>8</v>
      </c>
      <c r="I2" s="264"/>
      <c r="J2" s="49"/>
      <c r="K2" s="1"/>
      <c r="L2" s="1"/>
      <c r="M2" s="5"/>
    </row>
    <row r="3" spans="1:13" x14ac:dyDescent="0.25">
      <c r="A3" s="323" t="s">
        <v>11</v>
      </c>
      <c r="B3" s="324"/>
      <c r="C3" s="50"/>
      <c r="D3" s="396"/>
      <c r="E3" s="397"/>
      <c r="F3" s="397"/>
      <c r="G3" s="398"/>
      <c r="H3" s="398"/>
      <c r="I3" s="399"/>
      <c r="J3" s="400"/>
      <c r="K3" s="1"/>
      <c r="L3" s="1"/>
      <c r="M3" s="5"/>
    </row>
    <row r="4" spans="1:13" x14ac:dyDescent="0.25">
      <c r="A4" s="401" t="s">
        <v>222</v>
      </c>
      <c r="B4" s="402"/>
      <c r="C4" s="51"/>
      <c r="D4" s="403"/>
      <c r="E4" s="403"/>
      <c r="F4" s="403"/>
      <c r="G4" s="403"/>
      <c r="H4" s="403"/>
      <c r="I4" s="403"/>
      <c r="J4" s="404"/>
      <c r="K4" s="1"/>
      <c r="L4" s="1"/>
      <c r="M4" s="5"/>
    </row>
    <row r="5" spans="1:13" ht="15.75" thickBot="1" x14ac:dyDescent="0.3">
      <c r="A5" s="331" t="s">
        <v>64</v>
      </c>
      <c r="B5" s="332"/>
      <c r="C5" s="52">
        <f>SUM(C6+C24+C28+C32+C47+C51+C56+C60+C72+C78+C82+C93+C102+C113)</f>
        <v>55683329</v>
      </c>
      <c r="D5" s="329"/>
      <c r="E5" s="329"/>
      <c r="F5" s="329"/>
      <c r="G5" s="329"/>
      <c r="H5" s="329"/>
      <c r="I5" s="329"/>
      <c r="J5" s="330"/>
      <c r="K5" s="1"/>
      <c r="L5" s="1"/>
      <c r="M5" s="5"/>
    </row>
    <row r="6" spans="1:13" ht="29.25" thickBot="1" x14ac:dyDescent="0.3">
      <c r="A6" s="305" t="s">
        <v>24</v>
      </c>
      <c r="B6" s="53" t="s">
        <v>65</v>
      </c>
      <c r="C6" s="54">
        <f>SUM(D7:D12)</f>
        <v>3350000</v>
      </c>
      <c r="D6" s="55">
        <f>SUM(D7:D12)</f>
        <v>3350000</v>
      </c>
      <c r="E6" s="55">
        <f>SUM(E7:E12)</f>
        <v>4020000</v>
      </c>
      <c r="F6" s="56"/>
      <c r="G6" s="57"/>
      <c r="H6" s="58"/>
      <c r="I6" s="58"/>
      <c r="J6" s="59"/>
      <c r="K6" s="2"/>
      <c r="L6" s="2"/>
      <c r="M6" s="4"/>
    </row>
    <row r="7" spans="1:13" x14ac:dyDescent="0.25">
      <c r="A7" s="410"/>
      <c r="B7" s="7" t="s">
        <v>66</v>
      </c>
      <c r="C7" s="60"/>
      <c r="D7" s="61">
        <v>800000</v>
      </c>
      <c r="E7" s="61">
        <f>SUM(D7*0.2+D7)</f>
        <v>960000</v>
      </c>
      <c r="F7" s="27" t="s">
        <v>188</v>
      </c>
      <c r="G7" s="315" t="s">
        <v>26</v>
      </c>
      <c r="H7" s="28" t="s">
        <v>70</v>
      </c>
      <c r="I7" s="28" t="s">
        <v>21</v>
      </c>
      <c r="J7" s="29" t="s">
        <v>22</v>
      </c>
      <c r="K7" s="1"/>
      <c r="L7" s="1"/>
      <c r="M7" s="5"/>
    </row>
    <row r="8" spans="1:13" ht="30" x14ac:dyDescent="0.25">
      <c r="A8" s="410"/>
      <c r="B8" s="8" t="s">
        <v>136</v>
      </c>
      <c r="C8" s="62"/>
      <c r="D8" s="63">
        <v>600000</v>
      </c>
      <c r="E8" s="63">
        <f>SUM(D8*0.2+D8)</f>
        <v>720000</v>
      </c>
      <c r="F8" s="30" t="s">
        <v>91</v>
      </c>
      <c r="G8" s="347"/>
      <c r="H8" s="31" t="s">
        <v>21</v>
      </c>
      <c r="I8" s="31" t="s">
        <v>71</v>
      </c>
      <c r="J8" s="32" t="s">
        <v>72</v>
      </c>
      <c r="K8" s="1"/>
      <c r="L8" s="1"/>
      <c r="M8" s="5"/>
    </row>
    <row r="9" spans="1:13" ht="30" x14ac:dyDescent="0.25">
      <c r="A9" s="410"/>
      <c r="B9" s="8" t="s">
        <v>67</v>
      </c>
      <c r="C9" s="62"/>
      <c r="D9" s="63">
        <v>600000</v>
      </c>
      <c r="E9" s="63">
        <f t="shared" ref="E9:E12" si="0">SUM(D9*0.2+D9)</f>
        <v>720000</v>
      </c>
      <c r="F9" s="30" t="s">
        <v>92</v>
      </c>
      <c r="G9" s="347"/>
      <c r="H9" s="31" t="s">
        <v>21</v>
      </c>
      <c r="I9" s="31" t="s">
        <v>71</v>
      </c>
      <c r="J9" s="32" t="s">
        <v>72</v>
      </c>
      <c r="K9" s="1"/>
      <c r="L9" s="1"/>
      <c r="M9" s="5"/>
    </row>
    <row r="10" spans="1:13" x14ac:dyDescent="0.25">
      <c r="A10" s="410"/>
      <c r="B10" s="8" t="s">
        <v>68</v>
      </c>
      <c r="C10" s="62"/>
      <c r="D10" s="63">
        <v>450000</v>
      </c>
      <c r="E10" s="63">
        <f t="shared" si="0"/>
        <v>540000</v>
      </c>
      <c r="F10" s="30" t="s">
        <v>93</v>
      </c>
      <c r="G10" s="347"/>
      <c r="H10" s="31" t="s">
        <v>21</v>
      </c>
      <c r="I10" s="31" t="s">
        <v>71</v>
      </c>
      <c r="J10" s="32" t="s">
        <v>72</v>
      </c>
      <c r="K10" s="1"/>
      <c r="L10" s="1"/>
      <c r="M10" s="5"/>
    </row>
    <row r="11" spans="1:13" x14ac:dyDescent="0.25">
      <c r="A11" s="410"/>
      <c r="B11" s="8" t="s">
        <v>69</v>
      </c>
      <c r="C11" s="62"/>
      <c r="D11" s="63">
        <v>300000</v>
      </c>
      <c r="E11" s="63">
        <f t="shared" si="0"/>
        <v>360000</v>
      </c>
      <c r="F11" s="30" t="s">
        <v>94</v>
      </c>
      <c r="G11" s="347"/>
      <c r="H11" s="31" t="s">
        <v>21</v>
      </c>
      <c r="I11" s="31" t="s">
        <v>71</v>
      </c>
      <c r="J11" s="32" t="s">
        <v>72</v>
      </c>
      <c r="K11" s="1"/>
      <c r="L11" s="1"/>
      <c r="M11" s="5"/>
    </row>
    <row r="12" spans="1:13" ht="30" x14ac:dyDescent="0.25">
      <c r="A12" s="410"/>
      <c r="B12" s="9" t="s">
        <v>137</v>
      </c>
      <c r="C12" s="62"/>
      <c r="D12" s="63">
        <v>600000</v>
      </c>
      <c r="E12" s="63">
        <f t="shared" si="0"/>
        <v>720000</v>
      </c>
      <c r="F12" s="30" t="s">
        <v>91</v>
      </c>
      <c r="G12" s="316"/>
      <c r="H12" s="31" t="s">
        <v>46</v>
      </c>
      <c r="I12" s="31" t="s">
        <v>46</v>
      </c>
      <c r="J12" s="32" t="s">
        <v>47</v>
      </c>
      <c r="K12" s="1"/>
      <c r="L12" s="1"/>
      <c r="M12" s="5"/>
    </row>
    <row r="13" spans="1:13" ht="56.25" customHeight="1" x14ac:dyDescent="0.25">
      <c r="A13" s="306"/>
      <c r="B13" s="266" t="s">
        <v>14</v>
      </c>
      <c r="C13" s="300" t="s">
        <v>154</v>
      </c>
      <c r="D13" s="300"/>
      <c r="E13" s="300"/>
      <c r="F13" s="300"/>
      <c r="G13" s="300"/>
      <c r="H13" s="300"/>
      <c r="I13" s="300"/>
      <c r="J13" s="301"/>
      <c r="K13" s="1"/>
      <c r="L13" s="1"/>
      <c r="M13" s="5"/>
    </row>
    <row r="14" spans="1:13" ht="33.75" customHeight="1" x14ac:dyDescent="0.25">
      <c r="A14" s="306"/>
      <c r="B14" s="265" t="s">
        <v>15</v>
      </c>
      <c r="C14" s="338" t="s">
        <v>121</v>
      </c>
      <c r="D14" s="339"/>
      <c r="E14" s="339"/>
      <c r="F14" s="339"/>
      <c r="G14" s="339"/>
      <c r="H14" s="339"/>
      <c r="I14" s="339"/>
      <c r="J14" s="339"/>
      <c r="K14" s="339"/>
      <c r="L14" s="339"/>
      <c r="M14" s="340"/>
    </row>
    <row r="15" spans="1:13" ht="15.75" thickBot="1" x14ac:dyDescent="0.3">
      <c r="A15" s="307"/>
      <c r="B15" s="65" t="s">
        <v>16</v>
      </c>
      <c r="C15" s="341" t="s">
        <v>166</v>
      </c>
      <c r="D15" s="341"/>
      <c r="E15" s="341"/>
      <c r="F15" s="341"/>
      <c r="G15" s="341"/>
      <c r="H15" s="341"/>
      <c r="I15" s="341"/>
      <c r="J15" s="344"/>
      <c r="K15" s="3"/>
      <c r="L15" s="3"/>
      <c r="M15" s="6"/>
    </row>
    <row r="16" spans="1:13" x14ac:dyDescent="0.25">
      <c r="A16" s="230"/>
      <c r="B16" s="66"/>
      <c r="C16" s="47"/>
      <c r="D16" s="47"/>
      <c r="E16" s="47"/>
      <c r="F16" s="67"/>
      <c r="G16" s="47"/>
      <c r="H16" s="47"/>
      <c r="I16" s="47"/>
      <c r="J16" s="47"/>
      <c r="K16" s="1"/>
      <c r="L16" s="1"/>
      <c r="M16" s="1"/>
    </row>
    <row r="17" spans="1:13" x14ac:dyDescent="0.25">
      <c r="A17" s="230"/>
      <c r="B17" s="66"/>
      <c r="C17" s="47"/>
      <c r="D17" s="47"/>
      <c r="E17" s="47"/>
      <c r="F17" s="67"/>
      <c r="G17" s="47"/>
      <c r="H17" s="47"/>
      <c r="I17" s="47"/>
      <c r="J17" s="47"/>
      <c r="K17" s="1"/>
      <c r="L17" s="1"/>
      <c r="M17" s="1"/>
    </row>
    <row r="18" spans="1:13" x14ac:dyDescent="0.25">
      <c r="A18" s="230"/>
      <c r="B18" s="66"/>
      <c r="C18" s="47"/>
      <c r="D18" s="47"/>
      <c r="E18" s="47"/>
      <c r="F18" s="47"/>
      <c r="G18" s="47"/>
      <c r="H18" s="47"/>
      <c r="I18" s="47"/>
      <c r="J18" s="47"/>
      <c r="K18" s="1"/>
      <c r="L18" s="1"/>
      <c r="M18" s="1"/>
    </row>
    <row r="23" spans="1:13" ht="15.75" thickBot="1" x14ac:dyDescent="0.3"/>
    <row r="24" spans="1:13" ht="29.25" thickBot="1" x14ac:dyDescent="0.3">
      <c r="A24" s="305" t="s">
        <v>23</v>
      </c>
      <c r="B24" s="53" t="s">
        <v>208</v>
      </c>
      <c r="C24" s="68">
        <f>SUM(D24)</f>
        <v>2000000</v>
      </c>
      <c r="D24" s="69">
        <v>2000000</v>
      </c>
      <c r="E24" s="69">
        <v>2400000</v>
      </c>
      <c r="F24" s="70" t="s">
        <v>190</v>
      </c>
      <c r="G24" s="37" t="s">
        <v>26</v>
      </c>
      <c r="H24" s="71" t="s">
        <v>20</v>
      </c>
      <c r="I24" s="71" t="s">
        <v>20</v>
      </c>
      <c r="J24" s="71" t="s">
        <v>43</v>
      </c>
      <c r="K24" s="2"/>
      <c r="L24" s="2"/>
      <c r="M24" s="4"/>
    </row>
    <row r="25" spans="1:13" ht="43.5" customHeight="1" x14ac:dyDescent="0.25">
      <c r="A25" s="306"/>
      <c r="B25" s="64" t="s">
        <v>14</v>
      </c>
      <c r="C25" s="300" t="s">
        <v>171</v>
      </c>
      <c r="D25" s="300"/>
      <c r="E25" s="300"/>
      <c r="F25" s="300"/>
      <c r="G25" s="300"/>
      <c r="H25" s="300"/>
      <c r="I25" s="300"/>
      <c r="J25" s="300"/>
      <c r="K25" s="25"/>
      <c r="L25" s="25"/>
      <c r="M25" s="26"/>
    </row>
    <row r="26" spans="1:13" ht="30" x14ac:dyDescent="0.25">
      <c r="A26" s="306"/>
      <c r="B26" s="228" t="s">
        <v>15</v>
      </c>
      <c r="C26" s="286" t="s">
        <v>27</v>
      </c>
      <c r="D26" s="287"/>
      <c r="E26" s="287"/>
      <c r="F26" s="287"/>
      <c r="G26" s="287"/>
      <c r="H26" s="287"/>
      <c r="I26" s="287"/>
      <c r="J26" s="287"/>
      <c r="K26" s="287"/>
      <c r="L26" s="287"/>
      <c r="M26" s="289"/>
    </row>
    <row r="27" spans="1:13" ht="15.75" thickBot="1" x14ac:dyDescent="0.3">
      <c r="A27" s="307"/>
      <c r="B27" s="65" t="s">
        <v>16</v>
      </c>
      <c r="C27" s="341" t="s">
        <v>166</v>
      </c>
      <c r="D27" s="341"/>
      <c r="E27" s="341"/>
      <c r="F27" s="341"/>
      <c r="G27" s="341"/>
      <c r="H27" s="341"/>
      <c r="I27" s="341"/>
      <c r="J27" s="344"/>
      <c r="K27" s="15"/>
      <c r="L27" s="15"/>
      <c r="M27" s="16"/>
    </row>
    <row r="28" spans="1:13" ht="33" customHeight="1" x14ac:dyDescent="0.25">
      <c r="A28" s="305" t="s">
        <v>53</v>
      </c>
      <c r="B28" s="72" t="s">
        <v>74</v>
      </c>
      <c r="C28" s="11">
        <v>4583333</v>
      </c>
      <c r="D28" s="73">
        <v>4583333</v>
      </c>
      <c r="E28" s="74">
        <v>5500000</v>
      </c>
      <c r="F28" s="75" t="s">
        <v>75</v>
      </c>
      <c r="G28" s="76" t="s">
        <v>17</v>
      </c>
      <c r="H28" s="33" t="s">
        <v>20</v>
      </c>
      <c r="I28" s="33" t="s">
        <v>21</v>
      </c>
      <c r="J28" s="34" t="s">
        <v>22</v>
      </c>
      <c r="K28" s="2"/>
      <c r="L28" s="2"/>
      <c r="M28" s="4"/>
    </row>
    <row r="29" spans="1:13" ht="30.75" customHeight="1" x14ac:dyDescent="0.25">
      <c r="A29" s="306"/>
      <c r="B29" s="64" t="s">
        <v>14</v>
      </c>
      <c r="C29" s="336" t="s">
        <v>83</v>
      </c>
      <c r="D29" s="336"/>
      <c r="E29" s="336"/>
      <c r="F29" s="336"/>
      <c r="G29" s="336"/>
      <c r="H29" s="336"/>
      <c r="I29" s="336"/>
      <c r="J29" s="337"/>
      <c r="K29" s="1"/>
      <c r="L29" s="1"/>
      <c r="M29" s="5"/>
    </row>
    <row r="30" spans="1:13" ht="30" x14ac:dyDescent="0.25">
      <c r="A30" s="306"/>
      <c r="B30" s="228" t="s">
        <v>15</v>
      </c>
      <c r="C30" s="338" t="s">
        <v>27</v>
      </c>
      <c r="D30" s="339"/>
      <c r="E30" s="339"/>
      <c r="F30" s="339"/>
      <c r="G30" s="339"/>
      <c r="H30" s="339"/>
      <c r="I30" s="339"/>
      <c r="J30" s="339"/>
      <c r="K30" s="339"/>
      <c r="L30" s="339"/>
      <c r="M30" s="340"/>
    </row>
    <row r="31" spans="1:13" ht="15.75" thickBot="1" x14ac:dyDescent="0.3">
      <c r="A31" s="307"/>
      <c r="B31" s="65" t="s">
        <v>16</v>
      </c>
      <c r="C31" s="341" t="s">
        <v>130</v>
      </c>
      <c r="D31" s="341"/>
      <c r="E31" s="341"/>
      <c r="F31" s="341"/>
      <c r="G31" s="341"/>
      <c r="H31" s="341"/>
      <c r="I31" s="341"/>
      <c r="J31" s="344"/>
      <c r="K31" s="3"/>
      <c r="L31" s="3"/>
      <c r="M31" s="6"/>
    </row>
    <row r="32" spans="1:13" ht="30" thickBot="1" x14ac:dyDescent="0.3">
      <c r="A32" s="405" t="s">
        <v>73</v>
      </c>
      <c r="B32" s="77" t="s">
        <v>77</v>
      </c>
      <c r="C32" s="78">
        <f>SUM(D33:D37)</f>
        <v>3249999</v>
      </c>
      <c r="D32" s="78">
        <v>3249999</v>
      </c>
      <c r="E32" s="78">
        <v>3900000</v>
      </c>
      <c r="F32" s="79"/>
      <c r="G32" s="79"/>
      <c r="H32" s="80"/>
      <c r="I32" s="80"/>
      <c r="J32" s="81"/>
      <c r="K32" s="1"/>
      <c r="L32" s="1"/>
      <c r="M32" s="5"/>
    </row>
    <row r="33" spans="1:13" ht="30" x14ac:dyDescent="0.25">
      <c r="A33" s="406"/>
      <c r="B33" s="82" t="s">
        <v>78</v>
      </c>
      <c r="C33" s="83"/>
      <c r="D33" s="84">
        <v>583333</v>
      </c>
      <c r="E33" s="84">
        <v>700000</v>
      </c>
      <c r="F33" s="85">
        <v>5321900</v>
      </c>
      <c r="G33" s="393" t="s">
        <v>26</v>
      </c>
      <c r="H33" s="28" t="s">
        <v>20</v>
      </c>
      <c r="I33" s="28" t="s">
        <v>20</v>
      </c>
      <c r="J33" s="29" t="s">
        <v>43</v>
      </c>
      <c r="K33" s="1"/>
      <c r="L33" s="1"/>
      <c r="M33" s="5"/>
    </row>
    <row r="34" spans="1:13" x14ac:dyDescent="0.25">
      <c r="A34" s="406"/>
      <c r="B34" s="86" t="s">
        <v>79</v>
      </c>
      <c r="C34" s="87"/>
      <c r="D34" s="88">
        <v>833333</v>
      </c>
      <c r="E34" s="88">
        <v>1000000</v>
      </c>
      <c r="F34" s="89">
        <v>5321910</v>
      </c>
      <c r="G34" s="394"/>
      <c r="H34" s="31" t="s">
        <v>20</v>
      </c>
      <c r="I34" s="31" t="s">
        <v>20</v>
      </c>
      <c r="J34" s="32" t="s">
        <v>43</v>
      </c>
      <c r="K34" s="1"/>
      <c r="L34" s="1"/>
      <c r="M34" s="5"/>
    </row>
    <row r="35" spans="1:13" x14ac:dyDescent="0.25">
      <c r="A35" s="406"/>
      <c r="B35" s="86" t="s">
        <v>80</v>
      </c>
      <c r="C35" s="87"/>
      <c r="D35" s="88">
        <v>500000</v>
      </c>
      <c r="E35" s="88">
        <v>600000</v>
      </c>
      <c r="F35" s="89">
        <v>5399562</v>
      </c>
      <c r="G35" s="394"/>
      <c r="H35" s="31" t="s">
        <v>20</v>
      </c>
      <c r="I35" s="31" t="s">
        <v>20</v>
      </c>
      <c r="J35" s="32" t="s">
        <v>43</v>
      </c>
      <c r="K35" s="1"/>
      <c r="L35" s="1"/>
      <c r="M35" s="5"/>
    </row>
    <row r="36" spans="1:13" x14ac:dyDescent="0.25">
      <c r="A36" s="406"/>
      <c r="B36" s="86" t="s">
        <v>81</v>
      </c>
      <c r="C36" s="87"/>
      <c r="D36" s="88">
        <v>833333</v>
      </c>
      <c r="E36" s="88">
        <v>1000000</v>
      </c>
      <c r="F36" s="89">
        <v>5321600</v>
      </c>
      <c r="G36" s="394"/>
      <c r="H36" s="31" t="s">
        <v>20</v>
      </c>
      <c r="I36" s="31" t="s">
        <v>20</v>
      </c>
      <c r="J36" s="32" t="s">
        <v>43</v>
      </c>
      <c r="K36" s="1"/>
      <c r="L36" s="1"/>
      <c r="M36" s="5"/>
    </row>
    <row r="37" spans="1:13" x14ac:dyDescent="0.25">
      <c r="A37" s="406"/>
      <c r="B37" s="90" t="s">
        <v>82</v>
      </c>
      <c r="C37" s="91"/>
      <c r="D37" s="251">
        <v>500000</v>
      </c>
      <c r="E37" s="251">
        <v>600000</v>
      </c>
      <c r="F37" s="92">
        <v>5321400</v>
      </c>
      <c r="G37" s="395"/>
      <c r="H37" s="93" t="s">
        <v>115</v>
      </c>
      <c r="I37" s="93" t="s">
        <v>115</v>
      </c>
      <c r="J37" s="94" t="s">
        <v>116</v>
      </c>
      <c r="K37" s="1"/>
      <c r="L37" s="1"/>
      <c r="M37" s="5"/>
    </row>
    <row r="38" spans="1:13" ht="36.75" customHeight="1" x14ac:dyDescent="0.25">
      <c r="A38" s="406"/>
      <c r="B38" s="95" t="s">
        <v>14</v>
      </c>
      <c r="C38" s="286" t="s">
        <v>83</v>
      </c>
      <c r="D38" s="287"/>
      <c r="E38" s="287"/>
      <c r="F38" s="287"/>
      <c r="G38" s="287"/>
      <c r="H38" s="287"/>
      <c r="I38" s="287"/>
      <c r="J38" s="289"/>
      <c r="K38" s="1"/>
      <c r="L38" s="1"/>
      <c r="M38" s="5"/>
    </row>
    <row r="39" spans="1:13" ht="30" x14ac:dyDescent="0.25">
      <c r="A39" s="406"/>
      <c r="B39" s="96" t="s">
        <v>15</v>
      </c>
      <c r="C39" s="290" t="s">
        <v>84</v>
      </c>
      <c r="D39" s="291"/>
      <c r="E39" s="291"/>
      <c r="F39" s="291"/>
      <c r="G39" s="291"/>
      <c r="H39" s="291"/>
      <c r="I39" s="291"/>
      <c r="J39" s="292"/>
      <c r="K39" s="1"/>
      <c r="L39" s="1"/>
      <c r="M39" s="5"/>
    </row>
    <row r="40" spans="1:13" ht="15.75" thickBot="1" x14ac:dyDescent="0.3">
      <c r="A40" s="407"/>
      <c r="B40" s="97" t="s">
        <v>16</v>
      </c>
      <c r="C40" s="341" t="s">
        <v>130</v>
      </c>
      <c r="D40" s="341"/>
      <c r="E40" s="341"/>
      <c r="F40" s="341"/>
      <c r="G40" s="341"/>
      <c r="H40" s="341"/>
      <c r="I40" s="341"/>
      <c r="J40" s="344"/>
      <c r="K40" s="3"/>
      <c r="L40" s="3"/>
      <c r="M40" s="6"/>
    </row>
    <row r="41" spans="1:13" x14ac:dyDescent="0.25">
      <c r="A41" s="98"/>
      <c r="B41" s="99"/>
      <c r="C41" s="47"/>
      <c r="D41" s="47"/>
      <c r="E41" s="47"/>
      <c r="F41" s="47"/>
      <c r="G41" s="47"/>
      <c r="H41" s="47"/>
      <c r="I41" s="47"/>
      <c r="J41" s="47"/>
      <c r="K41" s="1"/>
      <c r="L41" s="1"/>
      <c r="M41" s="1"/>
    </row>
    <row r="42" spans="1:13" x14ac:dyDescent="0.25">
      <c r="A42" s="98"/>
      <c r="B42" s="99"/>
      <c r="C42" s="47"/>
      <c r="D42" s="47"/>
      <c r="E42" s="47"/>
      <c r="F42" s="47"/>
      <c r="G42" s="47"/>
      <c r="H42" s="47"/>
      <c r="I42" s="47"/>
      <c r="J42" s="47"/>
      <c r="K42" s="1"/>
      <c r="L42" s="1"/>
      <c r="M42" s="1"/>
    </row>
    <row r="43" spans="1:13" x14ac:dyDescent="0.25">
      <c r="A43" s="98"/>
      <c r="B43" s="99"/>
      <c r="C43" s="47"/>
      <c r="D43" s="47"/>
      <c r="E43" s="47"/>
      <c r="F43" s="47"/>
      <c r="G43" s="47"/>
      <c r="H43" s="47"/>
      <c r="I43" s="47"/>
      <c r="J43" s="47"/>
      <c r="K43" s="1"/>
      <c r="L43" s="1"/>
      <c r="M43" s="1"/>
    </row>
    <row r="44" spans="1:13" x14ac:dyDescent="0.25">
      <c r="A44" s="98"/>
      <c r="B44" s="99"/>
      <c r="C44" s="47"/>
      <c r="D44" s="47"/>
      <c r="E44" s="47"/>
      <c r="F44" s="47"/>
      <c r="G44" s="47"/>
      <c r="H44" s="47"/>
      <c r="I44" s="47"/>
      <c r="J44" s="47"/>
      <c r="K44" s="1"/>
      <c r="L44" s="1"/>
      <c r="M44" s="1"/>
    </row>
    <row r="46" spans="1:13" ht="15.75" thickBot="1" x14ac:dyDescent="0.3"/>
    <row r="47" spans="1:13" x14ac:dyDescent="0.25">
      <c r="A47" s="305" t="s">
        <v>85</v>
      </c>
      <c r="B47" s="100" t="s">
        <v>86</v>
      </c>
      <c r="C47" s="101">
        <v>833333</v>
      </c>
      <c r="D47" s="101">
        <v>833333</v>
      </c>
      <c r="E47" s="101">
        <v>1000000</v>
      </c>
      <c r="F47" s="100">
        <v>53217000</v>
      </c>
      <c r="G47" s="19" t="s">
        <v>26</v>
      </c>
      <c r="H47" s="33" t="s">
        <v>71</v>
      </c>
      <c r="I47" s="33" t="s">
        <v>155</v>
      </c>
      <c r="J47" s="34" t="s">
        <v>72</v>
      </c>
    </row>
    <row r="48" spans="1:13" ht="30" customHeight="1" x14ac:dyDescent="0.25">
      <c r="A48" s="306"/>
      <c r="B48" s="227" t="s">
        <v>14</v>
      </c>
      <c r="C48" s="286" t="s">
        <v>83</v>
      </c>
      <c r="D48" s="287"/>
      <c r="E48" s="287"/>
      <c r="F48" s="287"/>
      <c r="G48" s="287"/>
      <c r="H48" s="287"/>
      <c r="I48" s="287"/>
      <c r="J48" s="289"/>
    </row>
    <row r="49" spans="1:10" ht="30" x14ac:dyDescent="0.25">
      <c r="A49" s="306"/>
      <c r="B49" s="227" t="s">
        <v>15</v>
      </c>
      <c r="C49" s="290" t="s">
        <v>84</v>
      </c>
      <c r="D49" s="291"/>
      <c r="E49" s="291"/>
      <c r="F49" s="291"/>
      <c r="G49" s="291"/>
      <c r="H49" s="291"/>
      <c r="I49" s="291"/>
      <c r="J49" s="292"/>
    </row>
    <row r="50" spans="1:10" ht="15.75" thickBot="1" x14ac:dyDescent="0.3">
      <c r="A50" s="307"/>
      <c r="B50" s="233" t="s">
        <v>16</v>
      </c>
      <c r="C50" s="391" t="s">
        <v>130</v>
      </c>
      <c r="D50" s="391"/>
      <c r="E50" s="391"/>
      <c r="F50" s="391"/>
      <c r="G50" s="391"/>
      <c r="H50" s="391"/>
      <c r="I50" s="391"/>
      <c r="J50" s="392"/>
    </row>
    <row r="51" spans="1:10" x14ac:dyDescent="0.25">
      <c r="A51" s="305" t="s">
        <v>87</v>
      </c>
      <c r="B51" s="100" t="s">
        <v>88</v>
      </c>
      <c r="C51" s="101">
        <v>1250000</v>
      </c>
      <c r="D51" s="101">
        <v>1250000</v>
      </c>
      <c r="E51" s="101">
        <v>1500000</v>
      </c>
      <c r="F51" s="100">
        <v>5399540</v>
      </c>
      <c r="G51" s="19" t="s">
        <v>26</v>
      </c>
      <c r="H51" s="33" t="s">
        <v>46</v>
      </c>
      <c r="I51" s="33" t="s">
        <v>46</v>
      </c>
      <c r="J51" s="34" t="s">
        <v>47</v>
      </c>
    </row>
    <row r="52" spans="1:10" ht="20.25" customHeight="1" x14ac:dyDescent="0.25">
      <c r="A52" s="306"/>
      <c r="B52" s="389" t="s">
        <v>14</v>
      </c>
      <c r="C52" s="359" t="s">
        <v>83</v>
      </c>
      <c r="D52" s="360"/>
      <c r="E52" s="360"/>
      <c r="F52" s="360"/>
      <c r="G52" s="360"/>
      <c r="H52" s="360"/>
      <c r="I52" s="360"/>
      <c r="J52" s="361"/>
    </row>
    <row r="53" spans="1:10" ht="8.25" customHeight="1" x14ac:dyDescent="0.25">
      <c r="A53" s="306"/>
      <c r="B53" s="390"/>
      <c r="C53" s="387"/>
      <c r="D53" s="288"/>
      <c r="E53" s="288"/>
      <c r="F53" s="288"/>
      <c r="G53" s="288"/>
      <c r="H53" s="288"/>
      <c r="I53" s="288"/>
      <c r="J53" s="388"/>
    </row>
    <row r="54" spans="1:10" ht="30" x14ac:dyDescent="0.25">
      <c r="A54" s="306"/>
      <c r="B54" s="235" t="s">
        <v>15</v>
      </c>
      <c r="C54" s="290" t="s">
        <v>84</v>
      </c>
      <c r="D54" s="291"/>
      <c r="E54" s="291"/>
      <c r="F54" s="291"/>
      <c r="G54" s="291"/>
      <c r="H54" s="291"/>
      <c r="I54" s="291"/>
      <c r="J54" s="292"/>
    </row>
    <row r="55" spans="1:10" ht="15.75" thickBot="1" x14ac:dyDescent="0.3">
      <c r="A55" s="307"/>
      <c r="B55" s="232" t="s">
        <v>16</v>
      </c>
      <c r="C55" s="341" t="s">
        <v>130</v>
      </c>
      <c r="D55" s="341"/>
      <c r="E55" s="341"/>
      <c r="F55" s="341"/>
      <c r="G55" s="341"/>
      <c r="H55" s="341"/>
      <c r="I55" s="341"/>
      <c r="J55" s="344"/>
    </row>
    <row r="56" spans="1:10" x14ac:dyDescent="0.25">
      <c r="A56" s="305" t="s">
        <v>89</v>
      </c>
      <c r="B56" s="100" t="s">
        <v>90</v>
      </c>
      <c r="C56" s="101">
        <v>3750000</v>
      </c>
      <c r="D56" s="101">
        <v>3750000</v>
      </c>
      <c r="E56" s="101">
        <v>4500000</v>
      </c>
      <c r="F56" s="100">
        <v>5399563</v>
      </c>
      <c r="G56" s="19" t="s">
        <v>26</v>
      </c>
      <c r="H56" s="33" t="s">
        <v>115</v>
      </c>
      <c r="I56" s="33" t="s">
        <v>115</v>
      </c>
      <c r="J56" s="34" t="s">
        <v>116</v>
      </c>
    </row>
    <row r="57" spans="1:10" ht="33.75" customHeight="1" x14ac:dyDescent="0.25">
      <c r="A57" s="306"/>
      <c r="B57" s="227" t="s">
        <v>14</v>
      </c>
      <c r="C57" s="286" t="s">
        <v>83</v>
      </c>
      <c r="D57" s="287"/>
      <c r="E57" s="287"/>
      <c r="F57" s="287"/>
      <c r="G57" s="287"/>
      <c r="H57" s="287"/>
      <c r="I57" s="287"/>
      <c r="J57" s="289"/>
    </row>
    <row r="58" spans="1:10" ht="30" x14ac:dyDescent="0.25">
      <c r="A58" s="306"/>
      <c r="B58" s="227" t="s">
        <v>15</v>
      </c>
      <c r="C58" s="290" t="s">
        <v>84</v>
      </c>
      <c r="D58" s="291"/>
      <c r="E58" s="291"/>
      <c r="F58" s="291"/>
      <c r="G58" s="291"/>
      <c r="H58" s="291"/>
      <c r="I58" s="291"/>
      <c r="J58" s="292"/>
    </row>
    <row r="59" spans="1:10" ht="15.75" thickBot="1" x14ac:dyDescent="0.3">
      <c r="A59" s="307"/>
      <c r="B59" s="226" t="s">
        <v>16</v>
      </c>
      <c r="C59" s="341" t="s">
        <v>130</v>
      </c>
      <c r="D59" s="341"/>
      <c r="E59" s="341"/>
      <c r="F59" s="341"/>
      <c r="G59" s="341"/>
      <c r="H59" s="341"/>
      <c r="I59" s="341"/>
      <c r="J59" s="344"/>
    </row>
    <row r="60" spans="1:10" ht="21" x14ac:dyDescent="0.25">
      <c r="A60" s="305" t="s">
        <v>97</v>
      </c>
      <c r="B60" s="12" t="s">
        <v>96</v>
      </c>
      <c r="C60" s="11">
        <v>6666666</v>
      </c>
      <c r="D60" s="11">
        <v>6666666</v>
      </c>
      <c r="E60" s="11">
        <v>8000000</v>
      </c>
      <c r="F60" s="12">
        <v>5399400</v>
      </c>
      <c r="G60" s="40" t="s">
        <v>17</v>
      </c>
      <c r="H60" s="33" t="s">
        <v>58</v>
      </c>
      <c r="I60" s="33" t="s">
        <v>58</v>
      </c>
      <c r="J60" s="34" t="s">
        <v>59</v>
      </c>
    </row>
    <row r="61" spans="1:10" ht="34.5" customHeight="1" x14ac:dyDescent="0.25">
      <c r="A61" s="306"/>
      <c r="B61" s="227" t="s">
        <v>14</v>
      </c>
      <c r="C61" s="286" t="s">
        <v>83</v>
      </c>
      <c r="D61" s="287"/>
      <c r="E61" s="287"/>
      <c r="F61" s="287"/>
      <c r="G61" s="287"/>
      <c r="H61" s="287"/>
      <c r="I61" s="287"/>
      <c r="J61" s="289"/>
    </row>
    <row r="62" spans="1:10" ht="30" x14ac:dyDescent="0.25">
      <c r="A62" s="306"/>
      <c r="B62" s="227" t="s">
        <v>15</v>
      </c>
      <c r="C62" s="290" t="s">
        <v>84</v>
      </c>
      <c r="D62" s="291"/>
      <c r="E62" s="291"/>
      <c r="F62" s="291"/>
      <c r="G62" s="291"/>
      <c r="H62" s="291"/>
      <c r="I62" s="291"/>
      <c r="J62" s="292"/>
    </row>
    <row r="63" spans="1:10" ht="15.75" thickBot="1" x14ac:dyDescent="0.3">
      <c r="A63" s="307"/>
      <c r="B63" s="226" t="s">
        <v>16</v>
      </c>
      <c r="C63" s="341" t="s">
        <v>130</v>
      </c>
      <c r="D63" s="341"/>
      <c r="E63" s="341"/>
      <c r="F63" s="341"/>
      <c r="G63" s="341"/>
      <c r="H63" s="341"/>
      <c r="I63" s="341"/>
      <c r="J63" s="344"/>
    </row>
    <row r="71" spans="1:10" ht="15.75" thickBot="1" x14ac:dyDescent="0.3"/>
    <row r="72" spans="1:10" x14ac:dyDescent="0.25">
      <c r="A72" s="411" t="s">
        <v>133</v>
      </c>
      <c r="B72" s="254" t="s">
        <v>156</v>
      </c>
      <c r="C72" s="255">
        <v>850000</v>
      </c>
      <c r="D72" s="255">
        <v>850000</v>
      </c>
      <c r="E72" s="255">
        <v>1020000</v>
      </c>
      <c r="F72" s="256"/>
      <c r="G72" s="414" t="s">
        <v>26</v>
      </c>
      <c r="H72" s="257"/>
      <c r="I72" s="258"/>
      <c r="J72" s="258"/>
    </row>
    <row r="73" spans="1:10" x14ac:dyDescent="0.25">
      <c r="A73" s="412"/>
      <c r="B73" s="102" t="s">
        <v>157</v>
      </c>
      <c r="C73" s="23"/>
      <c r="D73" s="35">
        <v>650000</v>
      </c>
      <c r="E73" s="35">
        <v>780000</v>
      </c>
      <c r="F73" s="38" t="s">
        <v>159</v>
      </c>
      <c r="G73" s="414"/>
      <c r="H73" s="241" t="s">
        <v>95</v>
      </c>
      <c r="I73" s="241" t="s">
        <v>95</v>
      </c>
      <c r="J73" s="241" t="s">
        <v>125</v>
      </c>
    </row>
    <row r="74" spans="1:10" x14ac:dyDescent="0.25">
      <c r="A74" s="412"/>
      <c r="B74" s="102" t="s">
        <v>158</v>
      </c>
      <c r="C74" s="24"/>
      <c r="D74" s="36">
        <v>200000</v>
      </c>
      <c r="E74" s="36">
        <v>240000</v>
      </c>
      <c r="F74" s="39" t="s">
        <v>189</v>
      </c>
      <c r="G74" s="414"/>
      <c r="H74" s="241" t="s">
        <v>95</v>
      </c>
      <c r="I74" s="241" t="s">
        <v>95</v>
      </c>
      <c r="J74" s="241" t="s">
        <v>125</v>
      </c>
    </row>
    <row r="75" spans="1:10" ht="30" x14ac:dyDescent="0.25">
      <c r="A75" s="412"/>
      <c r="B75" s="95" t="s">
        <v>14</v>
      </c>
      <c r="C75" s="286" t="s">
        <v>160</v>
      </c>
      <c r="D75" s="287"/>
      <c r="E75" s="287"/>
      <c r="F75" s="287"/>
      <c r="G75" s="288"/>
      <c r="H75" s="287"/>
      <c r="I75" s="287"/>
      <c r="J75" s="289"/>
    </row>
    <row r="76" spans="1:10" ht="30" x14ac:dyDescent="0.25">
      <c r="A76" s="412"/>
      <c r="B76" s="96" t="s">
        <v>15</v>
      </c>
      <c r="C76" s="290" t="s">
        <v>27</v>
      </c>
      <c r="D76" s="291"/>
      <c r="E76" s="291"/>
      <c r="F76" s="291"/>
      <c r="G76" s="291"/>
      <c r="H76" s="291"/>
      <c r="I76" s="291"/>
      <c r="J76" s="292"/>
    </row>
    <row r="77" spans="1:10" ht="15.75" thickBot="1" x14ac:dyDescent="0.3">
      <c r="A77" s="413"/>
      <c r="B77" s="97" t="s">
        <v>16</v>
      </c>
      <c r="C77" s="284" t="s">
        <v>166</v>
      </c>
      <c r="D77" s="284"/>
      <c r="E77" s="284"/>
      <c r="F77" s="284"/>
      <c r="G77" s="284"/>
      <c r="H77" s="284"/>
      <c r="I77" s="284"/>
      <c r="J77" s="285"/>
    </row>
    <row r="78" spans="1:10" x14ac:dyDescent="0.25">
      <c r="A78" s="293" t="s">
        <v>134</v>
      </c>
      <c r="B78" s="12" t="s">
        <v>161</v>
      </c>
      <c r="C78" s="11">
        <v>1000000</v>
      </c>
      <c r="D78" s="11">
        <v>1000000</v>
      </c>
      <c r="E78" s="11">
        <v>1200000</v>
      </c>
      <c r="F78" s="12">
        <v>53990700</v>
      </c>
      <c r="G78" s="13" t="s">
        <v>26</v>
      </c>
      <c r="H78" s="33" t="s">
        <v>115</v>
      </c>
      <c r="I78" s="33" t="s">
        <v>115</v>
      </c>
      <c r="J78" s="34" t="s">
        <v>116</v>
      </c>
    </row>
    <row r="79" spans="1:10" ht="30" x14ac:dyDescent="0.25">
      <c r="A79" s="294"/>
      <c r="B79" s="227" t="s">
        <v>14</v>
      </c>
      <c r="C79" s="286" t="s">
        <v>83</v>
      </c>
      <c r="D79" s="287"/>
      <c r="E79" s="287"/>
      <c r="F79" s="287"/>
      <c r="G79" s="287"/>
      <c r="H79" s="287"/>
      <c r="I79" s="287"/>
      <c r="J79" s="289"/>
    </row>
    <row r="80" spans="1:10" ht="30" x14ac:dyDescent="0.25">
      <c r="A80" s="294"/>
      <c r="B80" s="227" t="s">
        <v>15</v>
      </c>
      <c r="C80" s="290" t="s">
        <v>84</v>
      </c>
      <c r="D80" s="291"/>
      <c r="E80" s="291"/>
      <c r="F80" s="291"/>
      <c r="G80" s="291"/>
      <c r="H80" s="291"/>
      <c r="I80" s="291"/>
      <c r="J80" s="292"/>
    </row>
    <row r="81" spans="1:13" ht="15.75" customHeight="1" thickBot="1" x14ac:dyDescent="0.3">
      <c r="A81" s="295"/>
      <c r="B81" s="226" t="s">
        <v>16</v>
      </c>
      <c r="C81" s="284" t="s">
        <v>76</v>
      </c>
      <c r="D81" s="284"/>
      <c r="E81" s="284"/>
      <c r="F81" s="284"/>
      <c r="G81" s="284"/>
      <c r="H81" s="284"/>
      <c r="I81" s="284"/>
      <c r="J81" s="285"/>
    </row>
    <row r="82" spans="1:13" x14ac:dyDescent="0.25">
      <c r="A82" s="305" t="s">
        <v>135</v>
      </c>
      <c r="B82" s="72" t="s">
        <v>167</v>
      </c>
      <c r="C82" s="11">
        <f>SUM(D83:D84)</f>
        <v>18916666</v>
      </c>
      <c r="D82" s="74">
        <f>SUM(D83:D84)</f>
        <v>18916666</v>
      </c>
      <c r="E82" s="74">
        <f>SUM(E83:E84)</f>
        <v>22700000</v>
      </c>
      <c r="F82" s="75"/>
      <c r="G82" s="416" t="s">
        <v>17</v>
      </c>
      <c r="H82" s="33"/>
      <c r="I82" s="33"/>
      <c r="J82" s="34"/>
      <c r="K82" s="2"/>
      <c r="L82" s="2"/>
      <c r="M82" s="4"/>
    </row>
    <row r="83" spans="1:13" ht="15" customHeight="1" x14ac:dyDescent="0.25">
      <c r="A83" s="306"/>
      <c r="B83" s="103" t="s">
        <v>186</v>
      </c>
      <c r="C83" s="104"/>
      <c r="D83" s="105">
        <v>2916666</v>
      </c>
      <c r="E83" s="106">
        <v>3500000</v>
      </c>
      <c r="F83" s="107" t="s">
        <v>213</v>
      </c>
      <c r="G83" s="417"/>
      <c r="H83" s="41" t="s">
        <v>58</v>
      </c>
      <c r="I83" s="41" t="s">
        <v>58</v>
      </c>
      <c r="J83" s="42" t="s">
        <v>59</v>
      </c>
      <c r="K83" s="1"/>
      <c r="L83" s="1"/>
      <c r="M83" s="5"/>
    </row>
    <row r="84" spans="1:13" x14ac:dyDescent="0.25">
      <c r="A84" s="306"/>
      <c r="B84" s="108" t="s">
        <v>172</v>
      </c>
      <c r="C84" s="109"/>
      <c r="D84" s="110">
        <v>16000000</v>
      </c>
      <c r="E84" s="110">
        <v>19200000</v>
      </c>
      <c r="F84" s="111" t="s">
        <v>109</v>
      </c>
      <c r="G84" s="418"/>
      <c r="H84" s="43" t="s">
        <v>95</v>
      </c>
      <c r="I84" s="43" t="s">
        <v>95</v>
      </c>
      <c r="J84" s="44" t="s">
        <v>125</v>
      </c>
      <c r="K84" s="1"/>
      <c r="L84" s="1"/>
      <c r="M84" s="5"/>
    </row>
    <row r="85" spans="1:13" ht="102.75" customHeight="1" x14ac:dyDescent="0.25">
      <c r="A85" s="306"/>
      <c r="B85" s="64" t="s">
        <v>14</v>
      </c>
      <c r="C85" s="336" t="s">
        <v>231</v>
      </c>
      <c r="D85" s="336"/>
      <c r="E85" s="336"/>
      <c r="F85" s="336"/>
      <c r="G85" s="336"/>
      <c r="H85" s="336"/>
      <c r="I85" s="336"/>
      <c r="J85" s="337"/>
      <c r="K85" s="1"/>
      <c r="L85" s="1"/>
      <c r="M85" s="5"/>
    </row>
    <row r="86" spans="1:13" ht="30" x14ac:dyDescent="0.25">
      <c r="A86" s="306"/>
      <c r="B86" s="234" t="s">
        <v>15</v>
      </c>
      <c r="C86" s="338" t="s">
        <v>27</v>
      </c>
      <c r="D86" s="339"/>
      <c r="E86" s="339"/>
      <c r="F86" s="339"/>
      <c r="G86" s="339"/>
      <c r="H86" s="339"/>
      <c r="I86" s="339"/>
      <c r="J86" s="339"/>
      <c r="K86" s="339"/>
      <c r="L86" s="339"/>
      <c r="M86" s="340"/>
    </row>
    <row r="87" spans="1:13" ht="15.75" thickBot="1" x14ac:dyDescent="0.3">
      <c r="A87" s="307"/>
      <c r="B87" s="65" t="s">
        <v>16</v>
      </c>
      <c r="C87" s="341" t="s">
        <v>230</v>
      </c>
      <c r="D87" s="341"/>
      <c r="E87" s="341"/>
      <c r="F87" s="341"/>
      <c r="G87" s="341"/>
      <c r="H87" s="341"/>
      <c r="I87" s="341"/>
      <c r="J87" s="344"/>
      <c r="K87" s="3"/>
      <c r="L87" s="3"/>
      <c r="M87" s="6"/>
    </row>
    <row r="88" spans="1:13" x14ac:dyDescent="0.25">
      <c r="A88" s="229"/>
      <c r="B88" s="112"/>
      <c r="C88" s="113"/>
      <c r="D88" s="113"/>
      <c r="E88" s="113"/>
      <c r="F88" s="113"/>
      <c r="G88" s="113"/>
      <c r="H88" s="113"/>
      <c r="I88" s="113"/>
      <c r="J88" s="113"/>
      <c r="K88" s="1"/>
      <c r="L88" s="1"/>
      <c r="M88" s="5"/>
    </row>
    <row r="89" spans="1:13" x14ac:dyDescent="0.25">
      <c r="A89" s="230"/>
      <c r="B89" s="66"/>
      <c r="C89" s="47"/>
      <c r="D89" s="47"/>
      <c r="E89" s="47"/>
      <c r="F89" s="47"/>
      <c r="G89" s="47"/>
      <c r="H89" s="47"/>
      <c r="I89" s="47"/>
      <c r="J89" s="47"/>
      <c r="K89" s="1"/>
      <c r="L89" s="1"/>
      <c r="M89" s="5"/>
    </row>
    <row r="90" spans="1:13" x14ac:dyDescent="0.25">
      <c r="A90" s="230"/>
      <c r="B90" s="66"/>
      <c r="C90" s="47"/>
      <c r="D90" s="47"/>
      <c r="E90" s="47"/>
      <c r="F90" s="47"/>
      <c r="G90" s="47"/>
      <c r="H90" s="47"/>
      <c r="I90" s="47"/>
      <c r="J90" s="47"/>
      <c r="K90" s="1"/>
      <c r="L90" s="1"/>
      <c r="M90" s="5"/>
    </row>
    <row r="91" spans="1:13" x14ac:dyDescent="0.25">
      <c r="A91" s="230"/>
      <c r="B91" s="66"/>
      <c r="C91" s="47"/>
      <c r="D91" s="47"/>
      <c r="E91" s="47"/>
      <c r="F91" s="47"/>
      <c r="G91" s="47"/>
      <c r="H91" s="47"/>
      <c r="I91" s="47"/>
      <c r="J91" s="47"/>
      <c r="K91" s="1"/>
      <c r="L91" s="1"/>
      <c r="M91" s="5"/>
    </row>
    <row r="92" spans="1:13" ht="15.75" thickBot="1" x14ac:dyDescent="0.3">
      <c r="A92" s="230"/>
      <c r="B92" s="66"/>
      <c r="C92" s="47"/>
      <c r="D92" s="47"/>
      <c r="E92" s="47"/>
      <c r="F92" s="47"/>
      <c r="G92" s="47"/>
      <c r="H92" s="47"/>
      <c r="I92" s="47"/>
      <c r="J92" s="47"/>
      <c r="K92" s="1"/>
      <c r="L92" s="1"/>
      <c r="M92" s="5"/>
    </row>
    <row r="93" spans="1:13" ht="28.5" x14ac:dyDescent="0.25">
      <c r="A93" s="305" t="s">
        <v>143</v>
      </c>
      <c r="B93" s="114" t="s">
        <v>216</v>
      </c>
      <c r="C93" s="115">
        <f>SUM(D94:D98)</f>
        <v>6833332</v>
      </c>
      <c r="D93" s="74">
        <f>SUM(D94:D98)</f>
        <v>6833332</v>
      </c>
      <c r="E93" s="74">
        <f>SUM(E94:E98)</f>
        <v>8200000</v>
      </c>
      <c r="F93" s="75"/>
      <c r="G93" s="116"/>
      <c r="H93" s="117"/>
      <c r="I93" s="117"/>
      <c r="J93" s="118"/>
      <c r="K93" s="2"/>
      <c r="L93" s="2"/>
      <c r="M93" s="4"/>
    </row>
    <row r="94" spans="1:13" ht="42.75" x14ac:dyDescent="0.25">
      <c r="A94" s="306"/>
      <c r="B94" s="119" t="s">
        <v>177</v>
      </c>
      <c r="C94" s="120"/>
      <c r="D94" s="121">
        <v>3333333</v>
      </c>
      <c r="E94" s="121">
        <v>4000000</v>
      </c>
      <c r="F94" s="122" t="s">
        <v>181</v>
      </c>
      <c r="G94" s="345" t="s">
        <v>17</v>
      </c>
      <c r="H94" s="123" t="s">
        <v>95</v>
      </c>
      <c r="I94" s="123" t="s">
        <v>20</v>
      </c>
      <c r="J94" s="124" t="s">
        <v>43</v>
      </c>
      <c r="K94" s="1"/>
      <c r="L94" s="1"/>
      <c r="M94" s="5"/>
    </row>
    <row r="95" spans="1:13" ht="42.75" x14ac:dyDescent="0.25">
      <c r="A95" s="306"/>
      <c r="B95" s="125" t="s">
        <v>178</v>
      </c>
      <c r="C95" s="126"/>
      <c r="D95" s="127">
        <v>833333</v>
      </c>
      <c r="E95" s="127">
        <v>1000000</v>
      </c>
      <c r="F95" s="128" t="s">
        <v>182</v>
      </c>
      <c r="G95" s="415"/>
      <c r="H95" s="129" t="s">
        <v>95</v>
      </c>
      <c r="I95" s="129" t="s">
        <v>20</v>
      </c>
      <c r="J95" s="130" t="s">
        <v>43</v>
      </c>
      <c r="K95" s="1"/>
      <c r="L95" s="1"/>
      <c r="M95" s="5"/>
    </row>
    <row r="96" spans="1:13" ht="42.75" x14ac:dyDescent="0.25">
      <c r="A96" s="306"/>
      <c r="B96" s="131" t="s">
        <v>179</v>
      </c>
      <c r="C96" s="132"/>
      <c r="D96" s="133">
        <v>833333</v>
      </c>
      <c r="E96" s="133">
        <v>1000000</v>
      </c>
      <c r="F96" s="134" t="s">
        <v>183</v>
      </c>
      <c r="G96" s="415"/>
      <c r="H96" s="135" t="s">
        <v>95</v>
      </c>
      <c r="I96" s="135" t="s">
        <v>20</v>
      </c>
      <c r="J96" s="136" t="s">
        <v>43</v>
      </c>
      <c r="K96" s="1"/>
      <c r="L96" s="1"/>
      <c r="M96" s="5"/>
    </row>
    <row r="97" spans="1:13" ht="42.75" x14ac:dyDescent="0.25">
      <c r="A97" s="306"/>
      <c r="B97" s="137" t="s">
        <v>180</v>
      </c>
      <c r="C97" s="138"/>
      <c r="D97" s="139">
        <v>833333</v>
      </c>
      <c r="E97" s="139">
        <v>1000000</v>
      </c>
      <c r="F97" s="140" t="s">
        <v>184</v>
      </c>
      <c r="G97" s="415"/>
      <c r="H97" s="141" t="s">
        <v>95</v>
      </c>
      <c r="I97" s="141" t="s">
        <v>20</v>
      </c>
      <c r="J97" s="142" t="s">
        <v>43</v>
      </c>
      <c r="K97" s="1"/>
      <c r="L97" s="1"/>
      <c r="M97" s="5"/>
    </row>
    <row r="98" spans="1:13" ht="43.5" customHeight="1" x14ac:dyDescent="0.25">
      <c r="A98" s="306"/>
      <c r="B98" s="247" t="s">
        <v>209</v>
      </c>
      <c r="C98" s="242"/>
      <c r="D98" s="243">
        <v>1000000</v>
      </c>
      <c r="E98" s="243">
        <v>1200000</v>
      </c>
      <c r="F98" s="244" t="s">
        <v>210</v>
      </c>
      <c r="G98" s="346"/>
      <c r="H98" s="245" t="s">
        <v>21</v>
      </c>
      <c r="I98" s="245" t="s">
        <v>21</v>
      </c>
      <c r="J98" s="246" t="s">
        <v>21</v>
      </c>
      <c r="K98" s="1"/>
      <c r="L98" s="1"/>
      <c r="M98" s="5"/>
    </row>
    <row r="99" spans="1:13" ht="27.75" customHeight="1" x14ac:dyDescent="0.25">
      <c r="A99" s="306"/>
      <c r="B99" s="64" t="s">
        <v>14</v>
      </c>
      <c r="C99" s="336" t="s">
        <v>207</v>
      </c>
      <c r="D99" s="336"/>
      <c r="E99" s="336"/>
      <c r="F99" s="336"/>
      <c r="G99" s="336"/>
      <c r="H99" s="336"/>
      <c r="I99" s="336"/>
      <c r="J99" s="337"/>
      <c r="K99" s="1"/>
      <c r="L99" s="1"/>
      <c r="M99" s="5"/>
    </row>
    <row r="100" spans="1:13" ht="30" x14ac:dyDescent="0.25">
      <c r="A100" s="306"/>
      <c r="B100" s="234" t="s">
        <v>15</v>
      </c>
      <c r="C100" s="338" t="s">
        <v>27</v>
      </c>
      <c r="D100" s="339"/>
      <c r="E100" s="339"/>
      <c r="F100" s="339"/>
      <c r="G100" s="339"/>
      <c r="H100" s="339"/>
      <c r="I100" s="339"/>
      <c r="J100" s="339"/>
      <c r="K100" s="339"/>
      <c r="L100" s="339"/>
      <c r="M100" s="340"/>
    </row>
    <row r="101" spans="1:13" ht="15.75" thickBot="1" x14ac:dyDescent="0.3">
      <c r="A101" s="306"/>
      <c r="B101" s="239" t="s">
        <v>16</v>
      </c>
      <c r="C101" s="391" t="s">
        <v>173</v>
      </c>
      <c r="D101" s="391"/>
      <c r="E101" s="391"/>
      <c r="F101" s="391"/>
      <c r="G101" s="391"/>
      <c r="H101" s="391"/>
      <c r="I101" s="391"/>
      <c r="J101" s="392"/>
      <c r="K101" s="3"/>
      <c r="L101" s="3"/>
      <c r="M101" s="6"/>
    </row>
    <row r="102" spans="1:13" ht="29.25" customHeight="1" x14ac:dyDescent="0.25">
      <c r="A102" s="368" t="s">
        <v>144</v>
      </c>
      <c r="B102" s="259" t="s">
        <v>212</v>
      </c>
      <c r="C102" s="260">
        <v>1500000</v>
      </c>
      <c r="D102" s="260">
        <v>1500000</v>
      </c>
      <c r="E102" s="260">
        <v>1800000</v>
      </c>
      <c r="F102" s="240">
        <v>55023</v>
      </c>
      <c r="G102" s="261" t="s">
        <v>26</v>
      </c>
      <c r="H102" s="262" t="s">
        <v>71</v>
      </c>
      <c r="I102" s="262" t="s">
        <v>71</v>
      </c>
      <c r="J102" s="263" t="s">
        <v>71</v>
      </c>
    </row>
    <row r="103" spans="1:13" x14ac:dyDescent="0.25">
      <c r="A103" s="369"/>
      <c r="B103" s="371" t="s">
        <v>14</v>
      </c>
      <c r="C103" s="373" t="s">
        <v>211</v>
      </c>
      <c r="D103" s="374"/>
      <c r="E103" s="374"/>
      <c r="F103" s="374"/>
      <c r="G103" s="374"/>
      <c r="H103" s="374"/>
      <c r="I103" s="374"/>
      <c r="J103" s="375"/>
    </row>
    <row r="104" spans="1:13" x14ac:dyDescent="0.25">
      <c r="A104" s="369"/>
      <c r="B104" s="372"/>
      <c r="C104" s="376"/>
      <c r="D104" s="377"/>
      <c r="E104" s="377"/>
      <c r="F104" s="377"/>
      <c r="G104" s="377"/>
      <c r="H104" s="377"/>
      <c r="I104" s="377"/>
      <c r="J104" s="378"/>
    </row>
    <row r="105" spans="1:13" x14ac:dyDescent="0.25">
      <c r="A105" s="369"/>
      <c r="B105" s="385" t="s">
        <v>15</v>
      </c>
      <c r="C105" s="379" t="s">
        <v>27</v>
      </c>
      <c r="D105" s="380"/>
      <c r="E105" s="380"/>
      <c r="F105" s="380"/>
      <c r="G105" s="380"/>
      <c r="H105" s="380"/>
      <c r="I105" s="380"/>
      <c r="J105" s="381"/>
    </row>
    <row r="106" spans="1:13" x14ac:dyDescent="0.25">
      <c r="A106" s="369"/>
      <c r="B106" s="386"/>
      <c r="C106" s="382"/>
      <c r="D106" s="383"/>
      <c r="E106" s="383"/>
      <c r="F106" s="383"/>
      <c r="G106" s="383"/>
      <c r="H106" s="383"/>
      <c r="I106" s="383"/>
      <c r="J106" s="384"/>
    </row>
    <row r="107" spans="1:13" ht="15.75" customHeight="1" thickBot="1" x14ac:dyDescent="0.3">
      <c r="A107" s="370"/>
      <c r="B107" s="65" t="s">
        <v>16</v>
      </c>
      <c r="C107" s="341" t="s">
        <v>166</v>
      </c>
      <c r="D107" s="341"/>
      <c r="E107" s="341"/>
      <c r="F107" s="341"/>
      <c r="G107" s="341"/>
      <c r="H107" s="341"/>
      <c r="I107" s="341"/>
      <c r="J107" s="344"/>
    </row>
    <row r="112" spans="1:13" ht="15.75" thickBot="1" x14ac:dyDescent="0.3"/>
    <row r="113" spans="1:13" ht="28.5" x14ac:dyDescent="0.25">
      <c r="A113" s="305" t="s">
        <v>205</v>
      </c>
      <c r="B113" s="72" t="s">
        <v>217</v>
      </c>
      <c r="C113" s="11">
        <v>900000</v>
      </c>
      <c r="D113" s="74">
        <v>900000</v>
      </c>
      <c r="E113" s="74">
        <v>1080000</v>
      </c>
      <c r="F113" s="75"/>
      <c r="G113" s="76"/>
      <c r="H113" s="33"/>
      <c r="I113" s="33"/>
      <c r="J113" s="34"/>
      <c r="K113" s="2"/>
      <c r="L113" s="2"/>
      <c r="M113" s="4"/>
    </row>
    <row r="114" spans="1:13" ht="28.5" x14ac:dyDescent="0.25">
      <c r="A114" s="306"/>
      <c r="B114" s="103" t="s">
        <v>218</v>
      </c>
      <c r="C114" s="104"/>
      <c r="D114" s="105">
        <v>400000</v>
      </c>
      <c r="E114" s="106">
        <v>480000</v>
      </c>
      <c r="F114" s="107" t="s">
        <v>220</v>
      </c>
      <c r="G114" s="345" t="s">
        <v>26</v>
      </c>
      <c r="H114" s="41" t="s">
        <v>58</v>
      </c>
      <c r="I114" s="41" t="s">
        <v>58</v>
      </c>
      <c r="J114" s="42" t="s">
        <v>59</v>
      </c>
      <c r="K114" s="1"/>
      <c r="L114" s="1"/>
      <c r="M114" s="5"/>
    </row>
    <row r="115" spans="1:13" ht="28.5" x14ac:dyDescent="0.25">
      <c r="A115" s="306"/>
      <c r="B115" s="108" t="s">
        <v>219</v>
      </c>
      <c r="C115" s="109"/>
      <c r="D115" s="110">
        <v>500000</v>
      </c>
      <c r="E115" s="110">
        <v>600000</v>
      </c>
      <c r="F115" s="111" t="s">
        <v>221</v>
      </c>
      <c r="G115" s="346"/>
      <c r="H115" s="43" t="s">
        <v>95</v>
      </c>
      <c r="I115" s="43" t="s">
        <v>95</v>
      </c>
      <c r="J115" s="44" t="s">
        <v>125</v>
      </c>
      <c r="K115" s="1"/>
      <c r="L115" s="1"/>
      <c r="M115" s="5"/>
    </row>
    <row r="116" spans="1:13" x14ac:dyDescent="0.25">
      <c r="A116" s="306"/>
      <c r="B116" s="266" t="s">
        <v>14</v>
      </c>
      <c r="C116" s="336" t="s">
        <v>229</v>
      </c>
      <c r="D116" s="336"/>
      <c r="E116" s="336"/>
      <c r="F116" s="336"/>
      <c r="G116" s="336"/>
      <c r="H116" s="336"/>
      <c r="I116" s="336"/>
      <c r="J116" s="337"/>
      <c r="K116" s="1"/>
      <c r="L116" s="1"/>
      <c r="M116" s="5"/>
    </row>
    <row r="117" spans="1:13" ht="30" x14ac:dyDescent="0.25">
      <c r="A117" s="306"/>
      <c r="B117" s="265" t="s">
        <v>15</v>
      </c>
      <c r="C117" s="338" t="s">
        <v>27</v>
      </c>
      <c r="D117" s="339"/>
      <c r="E117" s="339"/>
      <c r="F117" s="339"/>
      <c r="G117" s="339"/>
      <c r="H117" s="339"/>
      <c r="I117" s="339"/>
      <c r="J117" s="339"/>
      <c r="K117" s="339"/>
      <c r="L117" s="339"/>
      <c r="M117" s="340"/>
    </row>
    <row r="118" spans="1:13" ht="15.75" thickBot="1" x14ac:dyDescent="0.3">
      <c r="A118" s="307"/>
      <c r="B118" s="65" t="s">
        <v>16</v>
      </c>
      <c r="C118" s="341" t="s">
        <v>166</v>
      </c>
      <c r="D118" s="341"/>
      <c r="E118" s="341"/>
      <c r="F118" s="341"/>
      <c r="G118" s="341"/>
      <c r="H118" s="341"/>
      <c r="I118" s="341"/>
      <c r="J118" s="344"/>
      <c r="K118" s="3"/>
      <c r="L118" s="3"/>
      <c r="M118" s="6"/>
    </row>
  </sheetData>
  <mergeCells count="77">
    <mergeCell ref="A113:A118"/>
    <mergeCell ref="G114:G115"/>
    <mergeCell ref="C116:J116"/>
    <mergeCell ref="C117:M117"/>
    <mergeCell ref="C118:J118"/>
    <mergeCell ref="A82:A87"/>
    <mergeCell ref="C85:J85"/>
    <mergeCell ref="C86:M86"/>
    <mergeCell ref="C87:J87"/>
    <mergeCell ref="A93:A101"/>
    <mergeCell ref="C99:J99"/>
    <mergeCell ref="C100:M100"/>
    <mergeCell ref="C101:J101"/>
    <mergeCell ref="G94:G98"/>
    <mergeCell ref="G82:G84"/>
    <mergeCell ref="A78:A81"/>
    <mergeCell ref="C79:J79"/>
    <mergeCell ref="C80:J80"/>
    <mergeCell ref="C81:J81"/>
    <mergeCell ref="C75:J75"/>
    <mergeCell ref="C76:J76"/>
    <mergeCell ref="C77:J77"/>
    <mergeCell ref="A72:A77"/>
    <mergeCell ref="G72:G74"/>
    <mergeCell ref="A56:A59"/>
    <mergeCell ref="C57:J57"/>
    <mergeCell ref="C58:J58"/>
    <mergeCell ref="C59:J59"/>
    <mergeCell ref="A60:A63"/>
    <mergeCell ref="C61:J61"/>
    <mergeCell ref="C62:J62"/>
    <mergeCell ref="C63:J63"/>
    <mergeCell ref="H1:J1"/>
    <mergeCell ref="A32:A40"/>
    <mergeCell ref="C38:J38"/>
    <mergeCell ref="C39:J39"/>
    <mergeCell ref="C40:J40"/>
    <mergeCell ref="A1:A2"/>
    <mergeCell ref="B1:B2"/>
    <mergeCell ref="C1:C2"/>
    <mergeCell ref="D1:F1"/>
    <mergeCell ref="G1:G2"/>
    <mergeCell ref="A6:A15"/>
    <mergeCell ref="C13:J13"/>
    <mergeCell ref="C14:M14"/>
    <mergeCell ref="C15:J15"/>
    <mergeCell ref="G7:G12"/>
    <mergeCell ref="A3:B3"/>
    <mergeCell ref="G33:G37"/>
    <mergeCell ref="C48:J48"/>
    <mergeCell ref="D3:J3"/>
    <mergeCell ref="A4:B4"/>
    <mergeCell ref="D4:J4"/>
    <mergeCell ref="A5:B5"/>
    <mergeCell ref="D5:J5"/>
    <mergeCell ref="A24:A27"/>
    <mergeCell ref="C25:J25"/>
    <mergeCell ref="C26:M26"/>
    <mergeCell ref="C27:J27"/>
    <mergeCell ref="A28:A31"/>
    <mergeCell ref="C29:J29"/>
    <mergeCell ref="C30:M30"/>
    <mergeCell ref="C31:J31"/>
    <mergeCell ref="C49:J49"/>
    <mergeCell ref="C52:J53"/>
    <mergeCell ref="B52:B53"/>
    <mergeCell ref="A51:A55"/>
    <mergeCell ref="A47:A50"/>
    <mergeCell ref="C50:J50"/>
    <mergeCell ref="C54:J54"/>
    <mergeCell ref="C55:J55"/>
    <mergeCell ref="A102:A107"/>
    <mergeCell ref="B103:B104"/>
    <mergeCell ref="C103:J104"/>
    <mergeCell ref="C105:J106"/>
    <mergeCell ref="B105:B106"/>
    <mergeCell ref="C107:J107"/>
  </mergeCells>
  <pageMargins left="0.7" right="0.7" top="0.75" bottom="0.75" header="0.3" footer="0.3"/>
  <pageSetup paperSize="9" orientation="landscape" horizontalDpi="1200" verticalDpi="1200" r:id="rId1"/>
  <headerFooter>
    <oddHeader>&amp;C&amp;"Times New Roman,Regular"ЈКП "Чистоћа" Жабаљ, Светог Николе 7, Жабаљ</oddHeader>
    <oddFooter>&amp;C&amp;P/13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Layout" zoomScale="115" zoomScaleNormal="100" zoomScalePageLayoutView="115" workbookViewId="0">
      <selection activeCell="C6" sqref="C6"/>
    </sheetView>
  </sheetViews>
  <sheetFormatPr defaultRowHeight="15" x14ac:dyDescent="0.25"/>
  <cols>
    <col min="1" max="1" width="5.140625" style="10" customWidth="1"/>
    <col min="2" max="2" width="31" style="10" customWidth="1"/>
    <col min="3" max="3" width="13.85546875" style="10" customWidth="1"/>
    <col min="4" max="4" width="13.28515625" style="10" customWidth="1"/>
    <col min="5" max="5" width="13.140625" style="10" customWidth="1"/>
    <col min="6" max="6" width="12" style="10" customWidth="1"/>
    <col min="7" max="7" width="10.28515625" style="10" customWidth="1"/>
    <col min="8" max="8" width="10.7109375" style="10" customWidth="1"/>
    <col min="9" max="9" width="11.42578125" style="10" customWidth="1"/>
    <col min="10" max="10" width="10.140625" style="10" customWidth="1"/>
  </cols>
  <sheetData>
    <row r="1" spans="1:10" x14ac:dyDescent="0.25">
      <c r="A1" s="349" t="s">
        <v>0</v>
      </c>
      <c r="B1" s="351" t="s">
        <v>193</v>
      </c>
      <c r="C1" s="408" t="s">
        <v>2</v>
      </c>
      <c r="D1" s="342" t="s">
        <v>5</v>
      </c>
      <c r="E1" s="342"/>
      <c r="F1" s="342"/>
      <c r="G1" s="355" t="s">
        <v>6</v>
      </c>
      <c r="H1" s="342" t="s">
        <v>7</v>
      </c>
      <c r="I1" s="342"/>
      <c r="J1" s="343"/>
    </row>
    <row r="2" spans="1:10" ht="38.25" customHeight="1" x14ac:dyDescent="0.25">
      <c r="A2" s="350"/>
      <c r="B2" s="352"/>
      <c r="C2" s="354"/>
      <c r="D2" s="214" t="s">
        <v>3</v>
      </c>
      <c r="E2" s="214" t="s">
        <v>168</v>
      </c>
      <c r="F2" s="214" t="s">
        <v>4</v>
      </c>
      <c r="G2" s="409"/>
      <c r="H2" s="231" t="s">
        <v>8</v>
      </c>
      <c r="I2" s="252"/>
      <c r="J2" s="253"/>
    </row>
    <row r="3" spans="1:10" x14ac:dyDescent="0.25">
      <c r="A3" s="323" t="s">
        <v>11</v>
      </c>
      <c r="B3" s="324"/>
      <c r="C3" s="50"/>
      <c r="D3" s="396"/>
      <c r="E3" s="397"/>
      <c r="F3" s="397"/>
      <c r="G3" s="398"/>
      <c r="H3" s="398"/>
      <c r="I3" s="399"/>
      <c r="J3" s="400"/>
    </row>
    <row r="4" spans="1:10" x14ac:dyDescent="0.25">
      <c r="A4" s="401" t="s">
        <v>222</v>
      </c>
      <c r="B4" s="402"/>
      <c r="C4" s="51"/>
      <c r="D4" s="403"/>
      <c r="E4" s="403"/>
      <c r="F4" s="403"/>
      <c r="G4" s="403"/>
      <c r="H4" s="403"/>
      <c r="I4" s="403"/>
      <c r="J4" s="404"/>
    </row>
    <row r="5" spans="1:10" ht="15.75" thickBot="1" x14ac:dyDescent="0.3">
      <c r="A5" s="331" t="s">
        <v>98</v>
      </c>
      <c r="B5" s="332"/>
      <c r="C5" s="52">
        <f>SUM(C6+C12+C16+C26)</f>
        <v>12915666</v>
      </c>
      <c r="D5" s="431"/>
      <c r="E5" s="432"/>
      <c r="F5" s="432"/>
      <c r="G5" s="432"/>
      <c r="H5" s="432"/>
      <c r="I5" s="432"/>
      <c r="J5" s="433"/>
    </row>
    <row r="6" spans="1:10" ht="15.75" customHeight="1" thickBot="1" x14ac:dyDescent="0.3">
      <c r="A6" s="293" t="s">
        <v>24</v>
      </c>
      <c r="B6" s="185" t="s">
        <v>99</v>
      </c>
      <c r="C6" s="78">
        <v>7500000</v>
      </c>
      <c r="D6" s="78">
        <v>7500000</v>
      </c>
      <c r="E6" s="78">
        <v>9000000</v>
      </c>
      <c r="F6" s="78"/>
      <c r="G6" s="435" t="s">
        <v>17</v>
      </c>
      <c r="H6" s="78"/>
      <c r="I6" s="78"/>
      <c r="J6" s="78"/>
    </row>
    <row r="7" spans="1:10" x14ac:dyDescent="0.25">
      <c r="A7" s="434"/>
      <c r="B7" s="217" t="s">
        <v>100</v>
      </c>
      <c r="C7" s="218"/>
      <c r="D7" s="218">
        <v>5000000</v>
      </c>
      <c r="E7" s="218">
        <v>6000000</v>
      </c>
      <c r="F7" s="219" t="s">
        <v>103</v>
      </c>
      <c r="G7" s="436"/>
      <c r="H7" s="28" t="s">
        <v>95</v>
      </c>
      <c r="I7" s="28" t="s">
        <v>95</v>
      </c>
      <c r="J7" s="29" t="s">
        <v>125</v>
      </c>
    </row>
    <row r="8" spans="1:10" x14ac:dyDescent="0.25">
      <c r="A8" s="434"/>
      <c r="B8" s="90" t="s">
        <v>101</v>
      </c>
      <c r="C8" s="220"/>
      <c r="D8" s="220">
        <v>2500000</v>
      </c>
      <c r="E8" s="220">
        <v>3000000</v>
      </c>
      <c r="F8" s="221" t="s">
        <v>104</v>
      </c>
      <c r="G8" s="437"/>
      <c r="H8" s="93" t="s">
        <v>95</v>
      </c>
      <c r="I8" s="93" t="s">
        <v>95</v>
      </c>
      <c r="J8" s="94" t="s">
        <v>125</v>
      </c>
    </row>
    <row r="9" spans="1:10" ht="30" customHeight="1" x14ac:dyDescent="0.25">
      <c r="A9" s="294"/>
      <c r="B9" s="227" t="s">
        <v>14</v>
      </c>
      <c r="C9" s="419" t="s">
        <v>83</v>
      </c>
      <c r="D9" s="420"/>
      <c r="E9" s="420"/>
      <c r="F9" s="420"/>
      <c r="G9" s="420"/>
      <c r="H9" s="420"/>
      <c r="I9" s="420"/>
      <c r="J9" s="422"/>
    </row>
    <row r="10" spans="1:10" ht="30" customHeight="1" x14ac:dyDescent="0.25">
      <c r="A10" s="294"/>
      <c r="B10" s="96" t="s">
        <v>15</v>
      </c>
      <c r="C10" s="290" t="s">
        <v>27</v>
      </c>
      <c r="D10" s="291"/>
      <c r="E10" s="291"/>
      <c r="F10" s="291"/>
      <c r="G10" s="291"/>
      <c r="H10" s="291"/>
      <c r="I10" s="291"/>
      <c r="J10" s="292"/>
    </row>
    <row r="11" spans="1:10" ht="15.75" customHeight="1" thickBot="1" x14ac:dyDescent="0.3">
      <c r="A11" s="295"/>
      <c r="B11" s="97" t="s">
        <v>16</v>
      </c>
      <c r="C11" s="423" t="s">
        <v>130</v>
      </c>
      <c r="D11" s="424"/>
      <c r="E11" s="424"/>
      <c r="F11" s="424"/>
      <c r="G11" s="424"/>
      <c r="H11" s="424"/>
      <c r="I11" s="424"/>
      <c r="J11" s="425"/>
    </row>
    <row r="12" spans="1:10" ht="28.5" x14ac:dyDescent="0.25">
      <c r="A12" s="293" t="s">
        <v>23</v>
      </c>
      <c r="B12" s="72" t="s">
        <v>102</v>
      </c>
      <c r="C12" s="11">
        <v>1833333</v>
      </c>
      <c r="D12" s="11">
        <v>1833333</v>
      </c>
      <c r="E12" s="11">
        <v>2200000</v>
      </c>
      <c r="F12" s="18" t="s">
        <v>105</v>
      </c>
      <c r="G12" s="19" t="s">
        <v>26</v>
      </c>
      <c r="H12" s="18" t="s">
        <v>115</v>
      </c>
      <c r="I12" s="18" t="s">
        <v>115</v>
      </c>
      <c r="J12" s="20" t="s">
        <v>116</v>
      </c>
    </row>
    <row r="13" spans="1:10" ht="29.25" customHeight="1" x14ac:dyDescent="0.25">
      <c r="A13" s="294"/>
      <c r="B13" s="227" t="s">
        <v>14</v>
      </c>
      <c r="C13" s="419" t="s">
        <v>83</v>
      </c>
      <c r="D13" s="420"/>
      <c r="E13" s="420"/>
      <c r="F13" s="420"/>
      <c r="G13" s="420"/>
      <c r="H13" s="420"/>
      <c r="I13" s="420"/>
      <c r="J13" s="422"/>
    </row>
    <row r="14" spans="1:10" ht="30" customHeight="1" x14ac:dyDescent="0.25">
      <c r="A14" s="294"/>
      <c r="B14" s="96" t="s">
        <v>15</v>
      </c>
      <c r="C14" s="290" t="s">
        <v>27</v>
      </c>
      <c r="D14" s="291"/>
      <c r="E14" s="291"/>
      <c r="F14" s="291"/>
      <c r="G14" s="291"/>
      <c r="H14" s="291"/>
      <c r="I14" s="291"/>
      <c r="J14" s="292"/>
    </row>
    <row r="15" spans="1:10" ht="15.75" thickBot="1" x14ac:dyDescent="0.3">
      <c r="A15" s="295"/>
      <c r="B15" s="97" t="s">
        <v>16</v>
      </c>
      <c r="C15" s="423" t="s">
        <v>130</v>
      </c>
      <c r="D15" s="424"/>
      <c r="E15" s="424"/>
      <c r="F15" s="424"/>
      <c r="G15" s="424"/>
      <c r="H15" s="424"/>
      <c r="I15" s="424"/>
      <c r="J15" s="425"/>
    </row>
    <row r="16" spans="1:10" ht="32.25" customHeight="1" x14ac:dyDescent="0.25">
      <c r="A16" s="293" t="s">
        <v>53</v>
      </c>
      <c r="B16" s="100" t="s">
        <v>106</v>
      </c>
      <c r="C16" s="11">
        <v>2083333</v>
      </c>
      <c r="D16" s="11">
        <v>2083333</v>
      </c>
      <c r="E16" s="11">
        <v>2500000</v>
      </c>
      <c r="F16" s="18" t="s">
        <v>185</v>
      </c>
      <c r="G16" s="273" t="s">
        <v>17</v>
      </c>
      <c r="H16" s="274" t="s">
        <v>71</v>
      </c>
      <c r="I16" s="274" t="s">
        <v>71</v>
      </c>
      <c r="J16" s="275" t="s">
        <v>72</v>
      </c>
    </row>
    <row r="17" spans="1:13" ht="30.75" customHeight="1" x14ac:dyDescent="0.25">
      <c r="A17" s="294"/>
      <c r="B17" s="227" t="s">
        <v>14</v>
      </c>
      <c r="C17" s="419" t="s">
        <v>83</v>
      </c>
      <c r="D17" s="420"/>
      <c r="E17" s="420"/>
      <c r="F17" s="421"/>
      <c r="G17" s="420"/>
      <c r="H17" s="420"/>
      <c r="I17" s="420"/>
      <c r="J17" s="422"/>
      <c r="K17" s="1"/>
      <c r="L17" s="1"/>
      <c r="M17" s="1"/>
    </row>
    <row r="18" spans="1:13" ht="30" customHeight="1" x14ac:dyDescent="0.25">
      <c r="A18" s="294"/>
      <c r="B18" s="96" t="s">
        <v>15</v>
      </c>
      <c r="C18" s="290" t="s">
        <v>27</v>
      </c>
      <c r="D18" s="291"/>
      <c r="E18" s="291"/>
      <c r="F18" s="291"/>
      <c r="G18" s="291"/>
      <c r="H18" s="291"/>
      <c r="I18" s="291"/>
      <c r="J18" s="292"/>
    </row>
    <row r="19" spans="1:13" ht="15.75" thickBot="1" x14ac:dyDescent="0.3">
      <c r="A19" s="295"/>
      <c r="B19" s="97" t="s">
        <v>16</v>
      </c>
      <c r="C19" s="423" t="s">
        <v>130</v>
      </c>
      <c r="D19" s="424"/>
      <c r="E19" s="424"/>
      <c r="F19" s="424"/>
      <c r="G19" s="424"/>
      <c r="H19" s="424"/>
      <c r="I19" s="424"/>
      <c r="J19" s="425"/>
    </row>
    <row r="25" spans="1:13" ht="15.75" thickBot="1" x14ac:dyDescent="0.3"/>
    <row r="26" spans="1:13" ht="15.75" thickBot="1" x14ac:dyDescent="0.3">
      <c r="A26" s="278" t="s">
        <v>73</v>
      </c>
      <c r="B26" s="185" t="s">
        <v>162</v>
      </c>
      <c r="C26" s="78">
        <v>1499000</v>
      </c>
      <c r="D26" s="78">
        <v>1499000</v>
      </c>
      <c r="E26" s="78">
        <v>1798800</v>
      </c>
      <c r="F26" s="78"/>
      <c r="G26" s="428" t="s">
        <v>26</v>
      </c>
      <c r="H26" s="215"/>
      <c r="I26" s="215"/>
      <c r="J26" s="216"/>
    </row>
    <row r="27" spans="1:13" x14ac:dyDescent="0.25">
      <c r="A27" s="302"/>
      <c r="B27" s="217" t="s">
        <v>215</v>
      </c>
      <c r="C27" s="218"/>
      <c r="D27" s="218">
        <v>1000000</v>
      </c>
      <c r="E27" s="218">
        <v>1200000</v>
      </c>
      <c r="F27" s="219" t="s">
        <v>163</v>
      </c>
      <c r="G27" s="429"/>
      <c r="H27" s="28" t="s">
        <v>21</v>
      </c>
      <c r="I27" s="28" t="s">
        <v>21</v>
      </c>
      <c r="J27" s="29" t="s">
        <v>22</v>
      </c>
    </row>
    <row r="28" spans="1:13" ht="15.75" thickBot="1" x14ac:dyDescent="0.3">
      <c r="A28" s="302"/>
      <c r="B28" s="90" t="s">
        <v>164</v>
      </c>
      <c r="C28" s="220"/>
      <c r="D28" s="220">
        <v>499000</v>
      </c>
      <c r="E28" s="220">
        <v>598800</v>
      </c>
      <c r="F28" s="221" t="s">
        <v>165</v>
      </c>
      <c r="G28" s="430"/>
      <c r="H28" s="222" t="s">
        <v>21</v>
      </c>
      <c r="I28" s="222" t="s">
        <v>21</v>
      </c>
      <c r="J28" s="223" t="s">
        <v>22</v>
      </c>
    </row>
    <row r="29" spans="1:13" ht="32.25" customHeight="1" x14ac:dyDescent="0.25">
      <c r="A29" s="279"/>
      <c r="B29" s="227" t="s">
        <v>14</v>
      </c>
      <c r="C29" s="336" t="s">
        <v>227</v>
      </c>
      <c r="D29" s="336"/>
      <c r="E29" s="336"/>
      <c r="F29" s="336"/>
      <c r="G29" s="336"/>
      <c r="H29" s="336"/>
      <c r="I29" s="336"/>
      <c r="J29" s="337"/>
    </row>
    <row r="30" spans="1:13" ht="30" x14ac:dyDescent="0.25">
      <c r="A30" s="279"/>
      <c r="B30" s="96" t="s">
        <v>15</v>
      </c>
      <c r="C30" s="290" t="s">
        <v>27</v>
      </c>
      <c r="D30" s="291"/>
      <c r="E30" s="291"/>
      <c r="F30" s="291"/>
      <c r="G30" s="291"/>
      <c r="H30" s="291"/>
      <c r="I30" s="291"/>
      <c r="J30" s="292"/>
    </row>
    <row r="31" spans="1:13" ht="15.75" thickBot="1" x14ac:dyDescent="0.3">
      <c r="A31" s="280"/>
      <c r="B31" s="97" t="s">
        <v>16</v>
      </c>
      <c r="C31" s="423" t="s">
        <v>166</v>
      </c>
      <c r="D31" s="424"/>
      <c r="E31" s="424"/>
      <c r="F31" s="424"/>
      <c r="G31" s="424"/>
      <c r="H31" s="424"/>
      <c r="I31" s="424"/>
      <c r="J31" s="425"/>
    </row>
    <row r="38" spans="3:10" x14ac:dyDescent="0.25">
      <c r="G38" s="224"/>
      <c r="H38" s="224"/>
      <c r="I38" s="224"/>
      <c r="J38" s="224"/>
    </row>
    <row r="39" spans="3:10" x14ac:dyDescent="0.25">
      <c r="G39" s="426" t="s">
        <v>174</v>
      </c>
      <c r="H39" s="426"/>
      <c r="I39" s="426"/>
      <c r="J39" s="426"/>
    </row>
    <row r="40" spans="3:10" x14ac:dyDescent="0.25">
      <c r="G40" s="14"/>
      <c r="H40" s="427" t="s">
        <v>214</v>
      </c>
      <c r="I40" s="427"/>
      <c r="J40" s="14"/>
    </row>
    <row r="41" spans="3:10" x14ac:dyDescent="0.25">
      <c r="C41" s="14"/>
    </row>
  </sheetData>
  <mergeCells count="32">
    <mergeCell ref="A6:A11"/>
    <mergeCell ref="C9:J9"/>
    <mergeCell ref="C10:J10"/>
    <mergeCell ref="C11:J11"/>
    <mergeCell ref="G6:G8"/>
    <mergeCell ref="H1:J1"/>
    <mergeCell ref="A12:A15"/>
    <mergeCell ref="C13:J13"/>
    <mergeCell ref="C14:J14"/>
    <mergeCell ref="C15:J15"/>
    <mergeCell ref="A1:A2"/>
    <mergeCell ref="B1:B2"/>
    <mergeCell ref="C1:C2"/>
    <mergeCell ref="D1:F1"/>
    <mergeCell ref="G1:G2"/>
    <mergeCell ref="A3:B3"/>
    <mergeCell ref="D3:J3"/>
    <mergeCell ref="A4:B4"/>
    <mergeCell ref="D4:J4"/>
    <mergeCell ref="A5:B5"/>
    <mergeCell ref="D5:J5"/>
    <mergeCell ref="H40:I40"/>
    <mergeCell ref="A26:A31"/>
    <mergeCell ref="G26:G28"/>
    <mergeCell ref="C29:J29"/>
    <mergeCell ref="C30:J30"/>
    <mergeCell ref="C31:J31"/>
    <mergeCell ref="A16:A19"/>
    <mergeCell ref="C17:J17"/>
    <mergeCell ref="C18:J18"/>
    <mergeCell ref="C19:J19"/>
    <mergeCell ref="G39:J39"/>
  </mergeCells>
  <pageMargins left="0.7" right="0.7" top="0.75" bottom="0.75" header="0.3" footer="0.3"/>
  <pageSetup paperSize="9" orientation="landscape" horizontalDpi="1200" verticalDpi="1200" r:id="rId1"/>
  <headerFooter>
    <oddHeader>&amp;C&amp;"Times New Roman,Regular"ЈКП "Чистоћа" Жабаљ, Светог Николе 7, Жабаљ</oddHeader>
    <oddFooter>&amp;C&amp;P/13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ДОБРА</vt:lpstr>
      <vt:lpstr>УСЛУГЕ</vt:lpstr>
      <vt:lpstr>РАДОВИ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dc:creator>
  <cp:lastModifiedBy>Kanacki</cp:lastModifiedBy>
  <cp:lastPrinted>2019-09-26T05:37:48Z</cp:lastPrinted>
  <dcterms:created xsi:type="dcterms:W3CDTF">2018-11-01T08:59:24Z</dcterms:created>
  <dcterms:modified xsi:type="dcterms:W3CDTF">2019-10-29T11:17:45Z</dcterms:modified>
</cp:coreProperties>
</file>